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630" yWindow="540" windowWidth="18015" windowHeight="9675"/>
  </bookViews>
  <sheets>
    <sheet name="仕訳入力" sheetId="2" r:id="rId1"/>
    <sheet name="科目別集計" sheetId="3" r:id="rId2"/>
    <sheet name="試算表" sheetId="4" r:id="rId3"/>
    <sheet name="科目マスタ" sheetId="1" r:id="rId4"/>
  </sheets>
  <calcPr calcId="145621"/>
</workbook>
</file>

<file path=xl/calcChain.xml><?xml version="1.0" encoding="utf-8"?>
<calcChain xmlns="http://schemas.openxmlformats.org/spreadsheetml/2006/main">
  <c r="A2" i="4" l="1"/>
  <c r="D57" i="3"/>
  <c r="C57" i="3"/>
  <c r="D56" i="3"/>
  <c r="C56" i="3"/>
  <c r="D55" i="3"/>
  <c r="C55" i="3"/>
  <c r="D54" i="3"/>
  <c r="C54" i="3"/>
  <c r="D53" i="3"/>
  <c r="C53" i="3"/>
  <c r="D52" i="3"/>
  <c r="C52" i="3"/>
  <c r="D51" i="3"/>
  <c r="C51" i="3"/>
  <c r="D50" i="3"/>
  <c r="C50" i="3"/>
  <c r="D49" i="3"/>
  <c r="C49" i="3"/>
  <c r="D48" i="3"/>
  <c r="C48" i="3"/>
  <c r="D47" i="3"/>
  <c r="C47" i="3"/>
  <c r="D46" i="3"/>
  <c r="C46" i="3"/>
  <c r="D45" i="3"/>
  <c r="C45" i="3"/>
  <c r="D44" i="3"/>
  <c r="C44" i="3"/>
  <c r="D43" i="3"/>
  <c r="C43" i="3"/>
  <c r="D39" i="3"/>
  <c r="C39" i="3"/>
  <c r="D38" i="3"/>
  <c r="C38" i="3"/>
  <c r="D37" i="3"/>
  <c r="C37" i="3"/>
  <c r="D33" i="3"/>
  <c r="C33" i="3"/>
  <c r="D32" i="3"/>
  <c r="C32" i="3"/>
  <c r="D31" i="3"/>
  <c r="C31" i="3"/>
  <c r="D27" i="3"/>
  <c r="C27" i="3"/>
  <c r="D26" i="3"/>
  <c r="C26" i="3"/>
  <c r="D25" i="3"/>
  <c r="C25" i="3"/>
  <c r="D24" i="3"/>
  <c r="C24" i="3"/>
  <c r="D23" i="3"/>
  <c r="C23" i="3"/>
  <c r="D22" i="3"/>
  <c r="C22" i="3"/>
  <c r="D21" i="3"/>
  <c r="C21" i="3"/>
  <c r="D17" i="3"/>
  <c r="C17" i="3"/>
  <c r="D16" i="3"/>
  <c r="C16" i="3"/>
  <c r="D15" i="3"/>
  <c r="C15" i="3"/>
  <c r="D14" i="3"/>
  <c r="C14" i="3"/>
  <c r="D13" i="3"/>
  <c r="C13" i="3"/>
  <c r="D12" i="3"/>
  <c r="C12" i="3"/>
  <c r="D11" i="3"/>
  <c r="C11" i="3"/>
  <c r="D10" i="3"/>
  <c r="C10" i="3"/>
  <c r="D9" i="3"/>
  <c r="C9" i="3"/>
  <c r="D8" i="3"/>
  <c r="C8" i="3"/>
  <c r="D7" i="3"/>
  <c r="C7" i="3"/>
  <c r="D6" i="3"/>
  <c r="C6" i="3"/>
  <c r="D5" i="3"/>
  <c r="C5" i="3"/>
  <c r="D4" i="3"/>
  <c r="C4" i="3"/>
  <c r="E203" i="2"/>
  <c r="C62" i="3" s="1"/>
  <c r="E6" i="3" l="1"/>
  <c r="C6" i="4" s="1"/>
  <c r="E23" i="3"/>
  <c r="F7" i="4" s="1"/>
  <c r="D40" i="3"/>
  <c r="E46" i="3"/>
  <c r="F24" i="4" s="1"/>
  <c r="C34" i="3"/>
  <c r="C58" i="3"/>
  <c r="E9" i="3"/>
  <c r="C9" i="4" s="1"/>
  <c r="E17" i="3"/>
  <c r="C17" i="4" s="1"/>
  <c r="E22" i="3"/>
  <c r="F6" i="4" s="1"/>
  <c r="D28" i="3"/>
  <c r="E45" i="3"/>
  <c r="F23" i="4" s="1"/>
  <c r="E7" i="3"/>
  <c r="C7" i="4" s="1"/>
  <c r="E11" i="3"/>
  <c r="C11" i="4" s="1"/>
  <c r="E15" i="3"/>
  <c r="C15" i="4" s="1"/>
  <c r="E24" i="3"/>
  <c r="F8" i="4" s="1"/>
  <c r="D34" i="3"/>
  <c r="D58" i="3"/>
  <c r="E47" i="3"/>
  <c r="F25" i="4" s="1"/>
  <c r="E49" i="3"/>
  <c r="F27" i="4" s="1"/>
  <c r="E51" i="3"/>
  <c r="F29" i="4" s="1"/>
  <c r="E53" i="3"/>
  <c r="F31" i="4" s="1"/>
  <c r="E55" i="3"/>
  <c r="F33" i="4" s="1"/>
  <c r="E57" i="3"/>
  <c r="F35" i="4" s="1"/>
  <c r="D18" i="3"/>
  <c r="E8" i="3"/>
  <c r="C8" i="4" s="1"/>
  <c r="E10" i="3"/>
  <c r="C10" i="4" s="1"/>
  <c r="E12" i="3"/>
  <c r="C12" i="4" s="1"/>
  <c r="E14" i="3"/>
  <c r="C14" i="4" s="1"/>
  <c r="E16" i="3"/>
  <c r="C16" i="4" s="1"/>
  <c r="E44" i="3"/>
  <c r="F22" i="4" s="1"/>
  <c r="E48" i="3"/>
  <c r="F26" i="4" s="1"/>
  <c r="E50" i="3"/>
  <c r="F28" i="4" s="1"/>
  <c r="E52" i="3"/>
  <c r="F30" i="4" s="1"/>
  <c r="E54" i="3"/>
  <c r="F32" i="4" s="1"/>
  <c r="E56" i="3"/>
  <c r="F34" i="4" s="1"/>
  <c r="E5" i="3"/>
  <c r="C5" i="4" s="1"/>
  <c r="C28" i="3"/>
  <c r="E26" i="3"/>
  <c r="F10" i="4" s="1"/>
  <c r="E33" i="3"/>
  <c r="F17" i="4" s="1"/>
  <c r="E38" i="3"/>
  <c r="C22" i="4" s="1"/>
  <c r="C40" i="3"/>
  <c r="C18" i="3"/>
  <c r="E13" i="3"/>
  <c r="C13" i="4" s="1"/>
  <c r="E25" i="3"/>
  <c r="F9" i="4" s="1"/>
  <c r="E27" i="3"/>
  <c r="F11" i="4" s="1"/>
  <c r="E32" i="3"/>
  <c r="F16" i="4" s="1"/>
  <c r="E39" i="3"/>
  <c r="C23" i="4" s="1"/>
  <c r="E21" i="3"/>
  <c r="F5" i="4" s="1"/>
  <c r="E31" i="3"/>
  <c r="F15" i="4" s="1"/>
  <c r="E37" i="3"/>
  <c r="C21" i="4" s="1"/>
  <c r="E43" i="3"/>
  <c r="E28" i="3"/>
  <c r="E34" i="3"/>
  <c r="E40" i="3"/>
  <c r="E4" i="3"/>
  <c r="C24" i="4" l="1"/>
  <c r="C64" i="3"/>
  <c r="C66" i="3" s="1"/>
  <c r="C63" i="3"/>
  <c r="C65" i="3" s="1"/>
  <c r="F18" i="4"/>
  <c r="F12" i="4"/>
  <c r="E18" i="3"/>
  <c r="C4" i="4"/>
  <c r="C18" i="4" s="1"/>
  <c r="E58" i="3"/>
  <c r="F21" i="4"/>
  <c r="F36" i="4" s="1"/>
  <c r="F37" i="4" s="1"/>
</calcChain>
</file>

<file path=xl/sharedStrings.xml><?xml version="1.0" encoding="utf-8"?>
<sst xmlns="http://schemas.openxmlformats.org/spreadsheetml/2006/main" count="255" uniqueCount="90">
  <si>
    <t>勘定科目</t>
  </si>
  <si>
    <t>区分</t>
  </si>
  <si>
    <t>備考</t>
  </si>
  <si>
    <t>現金</t>
  </si>
  <si>
    <t>資産</t>
  </si>
  <si>
    <t>普通預金</t>
  </si>
  <si>
    <t>当座預金</t>
  </si>
  <si>
    <t>売掛金</t>
  </si>
  <si>
    <t>受取手形</t>
  </si>
  <si>
    <t>棚卸資産</t>
  </si>
  <si>
    <t>前払費用</t>
  </si>
  <si>
    <t>仮払金</t>
  </si>
  <si>
    <t>建物</t>
  </si>
  <si>
    <t>備品</t>
  </si>
  <si>
    <t>工具器具備品</t>
  </si>
  <si>
    <t>車両運搬具</t>
  </si>
  <si>
    <t>土地</t>
  </si>
  <si>
    <t>敷金・保証金</t>
  </si>
  <si>
    <t>買掛金</t>
  </si>
  <si>
    <t>負債</t>
  </si>
  <si>
    <t>支払手形</t>
  </si>
  <si>
    <t>未払金</t>
  </si>
  <si>
    <t>前受金</t>
  </si>
  <si>
    <t>預り金</t>
  </si>
  <si>
    <t>借入金</t>
  </si>
  <si>
    <t>未払消費税</t>
  </si>
  <si>
    <t>元入金</t>
  </si>
  <si>
    <t>資本</t>
  </si>
  <si>
    <t>事業主貸</t>
  </si>
  <si>
    <t>事業主借</t>
  </si>
  <si>
    <t>売上高</t>
  </si>
  <si>
    <t>収益</t>
  </si>
  <si>
    <t>雑収入</t>
  </si>
  <si>
    <t>受取利息</t>
  </si>
  <si>
    <t>仕入高</t>
  </si>
  <si>
    <t>費用</t>
  </si>
  <si>
    <t>給料賃金</t>
  </si>
  <si>
    <t>外注費</t>
  </si>
  <si>
    <t>地代家賃</t>
  </si>
  <si>
    <t>水道光熱費</t>
  </si>
  <si>
    <t>通信費</t>
  </si>
  <si>
    <t>旅費交通費</t>
  </si>
  <si>
    <t>消耗品費</t>
  </si>
  <si>
    <t>広告宣伝費</t>
  </si>
  <si>
    <t>接待交際費</t>
  </si>
  <si>
    <t>損害保険料</t>
  </si>
  <si>
    <t>修繕費</t>
  </si>
  <si>
    <t>減価償却費</t>
  </si>
  <si>
    <t>支払利息</t>
  </si>
  <si>
    <t>雑費</t>
  </si>
  <si>
    <t>日付</t>
  </si>
  <si>
    <t>摘　要</t>
  </si>
  <si>
    <t>借方科目</t>
  </si>
  <si>
    <t>貸方科目</t>
  </si>
  <si>
    <t>金　額</t>
  </si>
  <si>
    <t>合　計</t>
  </si>
  <si>
    <t>↑ 金額は1列に入力。借方科目・貸方科目をプルダウンで選んでください。集計更新ボタンで科目別集計・試算表が更新されます。</t>
  </si>
  <si>
    <t>科目別集計表　（仕訳入力シートから自動集計）</t>
  </si>
  <si>
    <t>借方合計</t>
  </si>
  <si>
    <t>貸方合計</t>
  </si>
  <si>
    <t>差引残高</t>
  </si>
  <si>
    <t>【資産】</t>
  </si>
  <si>
    <t>資産 小計</t>
  </si>
  <si>
    <t>【負債】</t>
  </si>
  <si>
    <t>負債 小計</t>
  </si>
  <si>
    <t>【資本】</t>
  </si>
  <si>
    <t>資本 小計</t>
  </si>
  <si>
    <t>【収益】</t>
  </si>
  <si>
    <t>収益 小計</t>
  </si>
  <si>
    <t>【費用】</t>
  </si>
  <si>
    <t>費用 小計</t>
  </si>
  <si>
    <t>残高試算表</t>
  </si>
  <si>
    <t>【資産の部】</t>
  </si>
  <si>
    <t>【負債の部】</t>
  </si>
  <si>
    <t>負債合計</t>
  </si>
  <si>
    <t>【資本の部】</t>
  </si>
  <si>
    <t>資産合計</t>
  </si>
  <si>
    <t>資本合計</t>
  </si>
  <si>
    <t>【収益の部】</t>
  </si>
  <si>
    <t>【費用の部】</t>
  </si>
  <si>
    <t>収益合計</t>
  </si>
  <si>
    <t>費用合計</t>
  </si>
  <si>
    <t>当期純利益</t>
  </si>
  <si>
    <t>仕訳帳</t>
    <phoneticPr fontId="10"/>
  </si>
  <si>
    <t>【検算】科目名の不一致チェック</t>
  </si>
  <si>
    <t>仕訳入力の合計</t>
  </si>
  <si>
    <t>借方に拾われた合計</t>
  </si>
  <si>
    <t>貸方に拾われた合計</t>
  </si>
  <si>
    <t>借方の差額（0以外なら借方科目に不一致あり）</t>
  </si>
  <si>
    <t>貸方の差額（0以外なら貸方科目に不一致あり）</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</si>
</sst>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76" formatCode="yyyy/mm/dd"/>
    <numFmt numFmtId="177" formatCode="#,##0;\(#,##0\);&quot;-&quot;"/>
  </numFmts>
  <fonts count="14" x14ac:knownFonts="1">
    <font>
      <sz val="11"/>
      <color theme="1"/>
      <name val="ＭＳ Ｐゴシック"/>
      <family val="2"/>
      <scheme val="minor"/>
    </font>
    <font>
      <b/>
      <sz val="10"/>
      <color rgb="FFFFFFFF"/>
      <name val="Arial"/>
    </font>
    <font>
      <sz val="10"/>
      <color rgb="FF000000"/>
      <name val="Arial"/>
    </font>
    <font>
      <b/>
      <sz val="14"/>
      <color rgb="FFFFFFFF"/>
      <name val="Arial"/>
    </font>
    <font>
      <b/>
      <sz val="10"/>
      <color rgb="FF000000"/>
      <name val="Arial"/>
    </font>
    <font>
      <sz val="9"/>
      <color rgb="FF666666"/>
      <name val="Arial"/>
    </font>
    <font>
      <b/>
      <sz val="13"/>
      <color rgb="FFFFFFFF"/>
      <name val="Arial"/>
    </font>
    <font>
      <sz val="10"/>
      <color rgb="FF444444"/>
      <name val="Arial"/>
    </font>
    <font>
      <b/>
      <sz val="11"/>
      <color rgb="FFFFFFFF"/>
      <name val="Arial"/>
    </font>
    <font>
      <sz val="11"/>
      <color theme="1"/>
      <name val="ＭＳ Ｐゴシック"/>
      <family val="2"/>
      <scheme val="minor"/>
    </font>
    <font>
      <sz val="6"/>
      <name val="ＭＳ Ｐゴシック"/>
      <family val="3"/>
      <charset val="128"/>
      <scheme val="minor"/>
    </font>
    <font>
      <sz val="10"/>
      <color rgb="FF000000"/>
      <name val="ＭＳ Ｐゴシック"/>
      <family val="3"/>
      <charset val="128"/>
    </font>
    <font>
      <b/>
      <sz val="14"/>
      <color rgb="FFFFFFFF"/>
      <name val="ＭＳ Ｐゴシック"/>
      <family val="3"/>
      <charset val="128"/>
    </font>
    <font>
      <sz val="10"/>
      <color rgb="FF000000"/>
      <name val="Arial"/>
      <family val="2"/>
    </font>
  </fonts>
  <fills count="17">
    <fill>
      <patternFill patternType="none"/>
    </fill>
    <fill>
      <patternFill patternType="gray125"/>
    </fill>
    <fill>
      <patternFill patternType="solid">
        <fgColor rgb="FFD9E8F5"/>
      </patternFill>
    </fill>
    <fill>
      <patternFill patternType="solid">
        <fgColor rgb="FFFFFFFF"/>
      </patternFill>
    </fill>
    <fill>
      <patternFill patternType="solid">
        <fgColor rgb="FF1F6BB0"/>
      </patternFill>
    </fill>
    <fill>
      <patternFill patternType="solid">
        <fgColor rgb="FF2E75B6"/>
      </patternFill>
    </fill>
    <fill>
      <patternFill patternType="solid">
        <fgColor rgb="FFF2F2F2"/>
      </patternFill>
    </fill>
    <fill>
      <patternFill patternType="solid">
        <fgColor rgb="FF1A7A45"/>
      </patternFill>
    </fill>
    <fill>
      <patternFill patternType="solid">
        <fgColor rgb="FF2A8A55"/>
      </patternFill>
    </fill>
    <fill>
      <patternFill patternType="solid">
        <fgColor rgb="FF4472C4"/>
      </patternFill>
    </fill>
    <fill>
      <patternFill patternType="solid">
        <fgColor rgb="FFD9F0E5"/>
      </patternFill>
    </fill>
    <fill>
      <patternFill patternType="solid">
        <fgColor rgb="FFD9D9D9"/>
      </patternFill>
    </fill>
    <fill>
      <patternFill patternType="solid">
        <fgColor rgb="FF5B9BD5"/>
      </patternFill>
    </fill>
    <fill>
      <patternFill patternType="solid">
        <fgColor rgb="FF70AD47"/>
      </patternFill>
    </fill>
    <fill>
      <patternFill patternType="solid">
        <fgColor rgb="FFED7D31"/>
      </patternFill>
    </fill>
    <fill>
      <patternFill patternType="solid">
        <fgColor rgb="FF1F4E79"/>
      </patternFill>
    </fill>
    <fill>
      <patternFill patternType="solid">
        <fgColor rgb="FFFFF2CC"/>
      </patternFill>
    </fill>
  </fills>
  <borders count="2">
    <border>
      <left/>
      <right/>
      <top/>
      <bottom/>
      <diagonal/>
    </border>
    <border>
      <left style="thin">
        <color rgb="FFCCCCCC"/>
      </left>
      <right style="thin">
        <color rgb="FFCCCCCC"/>
      </right>
      <top style="thin">
        <color rgb="FFCCCCCC"/>
      </top>
      <bottom style="thin">
        <color rgb="FFCCCCCC"/>
      </bottom>
      <diagonal/>
    </border>
  </borders>
  <cellStyleXfs count="2">
    <xf numFmtId="0" fontId="0" fillId="0" borderId="0"/>
    <xf numFmtId="38" fontId="9" fillId="0" borderId="0" applyFont="0" applyFill="0" applyBorder="0" applyAlignment="0" applyProtection="0">
      <alignment vertical="center"/>
    </xf>
  </cellStyleXfs>
  <cellXfs count="56">
    <xf numFmtId="0" fontId="0" fillId="0" borderId="0" xfId="0"/>
    <xf numFmtId="0" fontId="1" fillId="4" borderId="1" xfId="0" applyFont="1" applyFill="1" applyBorder="1" applyAlignment="1">
      <alignment horizontal="center" vertical="center"/>
    </xf>
    <xf numFmtId="0" fontId="2" fillId="2" borderId="1" xfId="0" applyFont="1" applyFill="1" applyBorder="1" applyAlignment="1">
      <alignment horizontal="left" vertical="center"/>
    </xf>
    <xf numFmtId="0" fontId="2" fillId="3" borderId="1" xfId="0" applyFont="1" applyFill="1" applyBorder="1" applyAlignment="1">
      <alignment horizontal="left" vertical="center"/>
    </xf>
    <xf numFmtId="0" fontId="1" fillId="5" borderId="1" xfId="0" applyFont="1" applyFill="1" applyBorder="1" applyAlignment="1">
      <alignment horizontal="center" vertical="center" wrapText="1"/>
    </xf>
    <xf numFmtId="176" fontId="2" fillId="3" borderId="1" xfId="0" applyNumberFormat="1" applyFont="1" applyFill="1" applyBorder="1" applyAlignment="1">
      <alignment horizontal="center" vertical="center"/>
    </xf>
    <xf numFmtId="0" fontId="2" fillId="3" borderId="1" xfId="0" applyFont="1" applyFill="1" applyBorder="1" applyAlignment="1">
      <alignment horizontal="center" vertical="center"/>
    </xf>
    <xf numFmtId="177" fontId="2" fillId="3" borderId="1" xfId="0" applyNumberFormat="1" applyFont="1" applyFill="1" applyBorder="1" applyAlignment="1">
      <alignment horizontal="right" vertical="center"/>
    </xf>
    <xf numFmtId="176" fontId="2" fillId="6" borderId="1" xfId="0" applyNumberFormat="1" applyFont="1" applyFill="1" applyBorder="1" applyAlignment="1">
      <alignment horizontal="center" vertical="center"/>
    </xf>
    <xf numFmtId="0" fontId="2" fillId="6" borderId="1" xfId="0" applyFont="1" applyFill="1" applyBorder="1" applyAlignment="1">
      <alignment horizontal="left" vertical="center"/>
    </xf>
    <xf numFmtId="0" fontId="2" fillId="6" borderId="1" xfId="0" applyFont="1" applyFill="1" applyBorder="1" applyAlignment="1">
      <alignment horizontal="center" vertical="center"/>
    </xf>
    <xf numFmtId="177" fontId="2" fillId="6" borderId="1" xfId="0" applyNumberFormat="1" applyFont="1" applyFill="1" applyBorder="1" applyAlignment="1">
      <alignment horizontal="right" vertical="center"/>
    </xf>
    <xf numFmtId="0" fontId="0" fillId="2" borderId="1" xfId="0" applyFill="1" applyBorder="1"/>
    <xf numFmtId="0" fontId="4" fillId="2" borderId="1" xfId="0" applyFont="1" applyFill="1" applyBorder="1" applyAlignment="1">
      <alignment horizontal="center" vertical="center"/>
    </xf>
    <xf numFmtId="177" fontId="4" fillId="2" borderId="1" xfId="0" applyNumberFormat="1" applyFont="1" applyFill="1" applyBorder="1" applyAlignment="1">
      <alignment horizontal="right" vertical="center"/>
    </xf>
    <xf numFmtId="0" fontId="1" fillId="8" borderId="1" xfId="0" applyFont="1" applyFill="1" applyBorder="1" applyAlignment="1">
      <alignment horizontal="center" vertical="center"/>
    </xf>
    <xf numFmtId="0" fontId="2" fillId="10" borderId="1" xfId="0" applyFont="1" applyFill="1" applyBorder="1" applyAlignment="1">
      <alignment horizontal="center" vertical="center"/>
    </xf>
    <xf numFmtId="0" fontId="2" fillId="10" borderId="1" xfId="0" applyFont="1" applyFill="1" applyBorder="1" applyAlignment="1">
      <alignment horizontal="left" vertical="center"/>
    </xf>
    <xf numFmtId="177" fontId="2" fillId="10" borderId="1" xfId="0" applyNumberFormat="1" applyFont="1" applyFill="1" applyBorder="1" applyAlignment="1">
      <alignment horizontal="right" vertical="center"/>
    </xf>
    <xf numFmtId="177" fontId="4" fillId="11" borderId="1" xfId="0" applyNumberFormat="1" applyFont="1" applyFill="1" applyBorder="1" applyAlignment="1">
      <alignment horizontal="center" vertical="center"/>
    </xf>
    <xf numFmtId="177" fontId="4" fillId="11" borderId="1" xfId="0" applyNumberFormat="1" applyFont="1" applyFill="1" applyBorder="1" applyAlignment="1">
      <alignment horizontal="right" vertical="center"/>
    </xf>
    <xf numFmtId="0" fontId="4" fillId="11" borderId="1" xfId="0" applyFont="1" applyFill="1" applyBorder="1" applyAlignment="1">
      <alignment horizontal="left" vertical="center"/>
    </xf>
    <xf numFmtId="0" fontId="2" fillId="16" borderId="1" xfId="0" applyFont="1" applyFill="1" applyBorder="1" applyAlignment="1">
      <alignment horizontal="left" vertical="center"/>
    </xf>
    <xf numFmtId="0" fontId="8" fillId="7" borderId="1" xfId="0" applyFont="1" applyFill="1" applyBorder="1" applyAlignment="1">
      <alignment horizontal="left" vertical="center"/>
    </xf>
    <xf numFmtId="0" fontId="11" fillId="3" borderId="1" xfId="0" applyFont="1" applyFill="1" applyBorder="1" applyAlignment="1">
      <alignment horizontal="left" vertical="center"/>
    </xf>
    <xf numFmtId="38" fontId="1" fillId="8" borderId="1" xfId="1" applyFont="1" applyFill="1" applyBorder="1" applyAlignment="1">
      <alignment horizontal="center" vertical="center"/>
    </xf>
    <xf numFmtId="38" fontId="4" fillId="10" borderId="1" xfId="1" applyFont="1" applyFill="1" applyBorder="1" applyAlignment="1">
      <alignment horizontal="right" vertical="center"/>
    </xf>
    <xf numFmtId="38" fontId="4" fillId="3" borderId="1" xfId="1" applyFont="1" applyFill="1" applyBorder="1" applyAlignment="1">
      <alignment horizontal="right" vertical="center"/>
    </xf>
    <xf numFmtId="38" fontId="4" fillId="11" borderId="1" xfId="1" applyFont="1" applyFill="1" applyBorder="1" applyAlignment="1">
      <alignment horizontal="right" vertical="center"/>
    </xf>
    <xf numFmtId="38" fontId="0" fillId="0" borderId="0" xfId="1" applyFont="1" applyAlignment="1"/>
    <xf numFmtId="38" fontId="2" fillId="2" borderId="1" xfId="1" applyFont="1" applyFill="1" applyBorder="1" applyAlignment="1">
      <alignment horizontal="right" vertical="center"/>
    </xf>
    <xf numFmtId="38" fontId="2" fillId="3" borderId="1" xfId="1" applyFont="1" applyFill="1" applyBorder="1" applyAlignment="1">
      <alignment horizontal="right" vertical="center"/>
    </xf>
    <xf numFmtId="38" fontId="2" fillId="10" borderId="1" xfId="1" applyFont="1" applyFill="1" applyBorder="1" applyAlignment="1">
      <alignment horizontal="right" vertical="center"/>
    </xf>
    <xf numFmtId="38" fontId="2" fillId="16" borderId="1" xfId="1" applyFont="1" applyFill="1" applyBorder="1" applyAlignment="1">
      <alignment horizontal="right" vertical="center"/>
    </xf>
    <xf numFmtId="38" fontId="8" fillId="7" borderId="1" xfId="1" applyFont="1" applyFill="1" applyBorder="1" applyAlignment="1">
      <alignment horizontal="right" vertical="center"/>
    </xf>
    <xf numFmtId="0" fontId="11" fillId="3" borderId="1" xfId="0" applyFont="1" applyFill="1" applyBorder="1" applyAlignment="1">
      <alignment horizontal="center" vertical="center"/>
    </xf>
    <xf numFmtId="0" fontId="11" fillId="6" borderId="1" xfId="0" applyFont="1" applyFill="1" applyBorder="1" applyAlignment="1">
      <alignment horizontal="left" vertical="center"/>
    </xf>
    <xf numFmtId="0" fontId="11" fillId="6" borderId="1" xfId="0" applyFont="1" applyFill="1" applyBorder="1" applyAlignment="1">
      <alignment horizontal="center" vertical="center"/>
    </xf>
    <xf numFmtId="0" fontId="5" fillId="0" borderId="0" xfId="0" applyFont="1" applyAlignment="1">
      <alignment horizontal="left" vertical="center" wrapText="1"/>
    </xf>
    <xf numFmtId="0" fontId="0" fillId="0" borderId="0" xfId="0"/>
    <xf numFmtId="0" fontId="12" fillId="4" borderId="0" xfId="0" applyFont="1" applyFill="1" applyAlignment="1">
      <alignment horizontal="center" vertical="center"/>
    </xf>
    <xf numFmtId="0" fontId="6" fillId="7" borderId="0" xfId="0" applyFont="1" applyFill="1" applyAlignment="1">
      <alignment horizontal="center" vertical="center"/>
    </xf>
    <xf numFmtId="0" fontId="1" fillId="13" borderId="0" xfId="0" applyFont="1" applyFill="1" applyAlignment="1">
      <alignment horizontal="left" vertical="center"/>
    </xf>
    <xf numFmtId="0" fontId="1" fillId="9" borderId="0" xfId="0" applyFont="1" applyFill="1" applyAlignment="1">
      <alignment horizontal="left" vertical="center"/>
    </xf>
    <xf numFmtId="0" fontId="1" fillId="12" borderId="0" xfId="0" applyFont="1" applyFill="1" applyAlignment="1">
      <alignment horizontal="left" vertical="center"/>
    </xf>
    <xf numFmtId="0" fontId="1" fillId="5" borderId="0" xfId="0" applyFont="1" applyFill="1" applyAlignment="1">
      <alignment horizontal="left" vertical="center"/>
    </xf>
    <xf numFmtId="0" fontId="1" fillId="14" borderId="0" xfId="0" applyFont="1" applyFill="1" applyAlignment="1">
      <alignment horizontal="left" vertical="center"/>
    </xf>
    <xf numFmtId="0" fontId="1" fillId="5" borderId="1" xfId="0" applyFont="1" applyFill="1" applyBorder="1" applyAlignment="1">
      <alignment horizontal="center" vertical="center"/>
    </xf>
    <xf numFmtId="0" fontId="2" fillId="3" borderId="1" xfId="0" applyFont="1" applyFill="1" applyBorder="1" applyAlignment="1">
      <alignment horizontal="left" vertical="center"/>
    </xf>
    <xf numFmtId="0" fontId="2" fillId="2" borderId="1" xfId="0" applyFont="1" applyFill="1" applyBorder="1" applyAlignment="1">
      <alignment horizontal="left" vertical="center"/>
    </xf>
    <xf numFmtId="0" fontId="1" fillId="9" borderId="1" xfId="0" applyFont="1" applyFill="1" applyBorder="1" applyAlignment="1">
      <alignment horizontal="center" vertical="center"/>
    </xf>
    <xf numFmtId="0" fontId="3" fillId="15" borderId="0" xfId="0" applyFont="1" applyFill="1" applyAlignment="1">
      <alignment horizontal="center" vertical="center"/>
    </xf>
    <xf numFmtId="0" fontId="1" fillId="13" borderId="1" xfId="0" applyFont="1" applyFill="1" applyBorder="1" applyAlignment="1">
      <alignment horizontal="center" vertical="center"/>
    </xf>
    <xf numFmtId="0" fontId="7" fillId="0" borderId="0" xfId="0" applyFont="1" applyAlignment="1">
      <alignment horizontal="center" vertical="center"/>
    </xf>
    <xf numFmtId="0" fontId="1" fillId="14" borderId="1" xfId="0" applyFont="1" applyFill="1" applyBorder="1" applyAlignment="1">
      <alignment horizontal="center" vertical="center"/>
    </xf>
    <xf numFmtId="0" fontId="13" fillId="3" borderId="1" xfId="0" applyFont="1" applyFill="1" applyBorder="1" applyAlignment="1">
      <alignment horizontal="left" vertical="center"/>
    </xf>
  </cellXfs>
  <cellStyles count="2">
    <cellStyle name="桁区切り" xfId="1" builtinId="6"/>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05"/>
  <sheetViews>
    <sheetView tabSelected="1" workbookViewId="0">
      <pane ySplit="2" topLeftCell="A3" activePane="bottomLeft" state="frozen"/>
      <selection pane="bottomLeft" activeCell="E5" sqref="E5"/>
    </sheetView>
  </sheetViews>
  <sheetFormatPr defaultRowHeight="13.5" x14ac:dyDescent="0.15"/>
  <cols>
    <col min="1" max="1" width="13" customWidth="1"/>
    <col min="2" max="2" width="30" customWidth="1"/>
    <col min="3" max="4" width="17" customWidth="1"/>
    <col min="5" max="5" width="14" customWidth="1"/>
  </cols>
  <sheetData>
    <row r="1" spans="1:5" ht="27.95" customHeight="1" x14ac:dyDescent="0.15">
      <c r="A1" s="40" t="s">
        <v>83</v>
      </c>
      <c r="B1" s="39"/>
      <c r="C1" s="39"/>
      <c r="D1" s="39"/>
      <c r="E1" s="39"/>
    </row>
    <row r="2" spans="1:5" ht="21.95" customHeight="1" x14ac:dyDescent="0.15">
      <c r="A2" s="4" t="s">
        <v>50</v>
      </c>
      <c r="B2" s="4" t="s">
        <v>51</v>
      </c>
      <c r="C2" s="4" t="s">
        <v>52</v>
      </c>
      <c r="D2" s="4" t="s">
        <v>53</v>
      </c>
      <c r="E2" s="4" t="s">
        <v>54</v>
      </c>
    </row>
    <row r="3" spans="1:5" x14ac:dyDescent="0.15">
      <c r="A3" s="5"/>
      <c r="B3" s="24"/>
      <c r="C3" s="6"/>
      <c r="D3" s="6"/>
      <c r="E3" s="7"/>
    </row>
    <row r="4" spans="1:5" x14ac:dyDescent="0.15">
      <c r="A4" s="8"/>
      <c r="B4" s="36"/>
      <c r="C4" s="37"/>
      <c r="D4" s="37"/>
      <c r="E4" s="11"/>
    </row>
    <row r="5" spans="1:5" x14ac:dyDescent="0.15">
      <c r="A5" s="5"/>
      <c r="B5" s="55"/>
      <c r="C5" s="35"/>
      <c r="D5" s="6"/>
      <c r="E5" s="7"/>
    </row>
    <row r="6" spans="1:5" x14ac:dyDescent="0.15">
      <c r="A6" s="8"/>
      <c r="B6" s="9"/>
      <c r="C6" s="10"/>
      <c r="D6" s="10"/>
      <c r="E6" s="11"/>
    </row>
    <row r="7" spans="1:5" x14ac:dyDescent="0.15">
      <c r="A7" s="5"/>
      <c r="B7" s="3"/>
      <c r="C7" s="6"/>
      <c r="D7" s="6"/>
      <c r="E7" s="7"/>
    </row>
    <row r="8" spans="1:5" x14ac:dyDescent="0.15">
      <c r="A8" s="8"/>
      <c r="B8" s="9"/>
      <c r="C8" s="10"/>
      <c r="D8" s="10"/>
      <c r="E8" s="11"/>
    </row>
    <row r="9" spans="1:5" x14ac:dyDescent="0.15">
      <c r="A9" s="5"/>
      <c r="B9" s="3"/>
      <c r="C9" s="6"/>
      <c r="D9" s="6"/>
      <c r="E9" s="7"/>
    </row>
    <row r="10" spans="1:5" x14ac:dyDescent="0.15">
      <c r="A10" s="8"/>
      <c r="B10" s="9"/>
      <c r="C10" s="10"/>
      <c r="D10" s="10"/>
      <c r="E10" s="11"/>
    </row>
    <row r="11" spans="1:5" x14ac:dyDescent="0.15">
      <c r="A11" s="5"/>
      <c r="B11" s="24"/>
      <c r="C11" s="35"/>
      <c r="D11" s="6"/>
      <c r="E11" s="7"/>
    </row>
    <row r="12" spans="1:5" x14ac:dyDescent="0.15">
      <c r="A12" s="8"/>
      <c r="B12" s="9"/>
      <c r="C12" s="10"/>
      <c r="D12" s="10"/>
      <c r="E12" s="11"/>
    </row>
    <row r="13" spans="1:5" x14ac:dyDescent="0.15">
      <c r="A13" s="5"/>
      <c r="B13" s="3"/>
      <c r="C13" s="6"/>
      <c r="D13" s="6"/>
      <c r="E13" s="7"/>
    </row>
    <row r="14" spans="1:5" x14ac:dyDescent="0.15">
      <c r="A14" s="8"/>
      <c r="B14" s="9"/>
      <c r="C14" s="10"/>
      <c r="D14" s="10"/>
      <c r="E14" s="11"/>
    </row>
    <row r="15" spans="1:5" x14ac:dyDescent="0.15">
      <c r="A15" s="5"/>
      <c r="B15" s="3"/>
      <c r="C15" s="35"/>
      <c r="D15" s="6"/>
      <c r="E15" s="7"/>
    </row>
    <row r="16" spans="1:5" x14ac:dyDescent="0.15">
      <c r="A16" s="8"/>
      <c r="B16" s="9"/>
      <c r="C16" s="10"/>
      <c r="D16" s="10"/>
      <c r="E16" s="11"/>
    </row>
    <row r="17" spans="1:5" x14ac:dyDescent="0.15">
      <c r="A17" s="5"/>
      <c r="B17" s="3"/>
      <c r="C17" s="6"/>
      <c r="D17" s="6"/>
      <c r="E17" s="7"/>
    </row>
    <row r="18" spans="1:5" x14ac:dyDescent="0.15">
      <c r="A18" s="8"/>
      <c r="B18" s="9"/>
      <c r="C18" s="10"/>
      <c r="D18" s="10"/>
      <c r="E18" s="11"/>
    </row>
    <row r="19" spans="1:5" x14ac:dyDescent="0.15">
      <c r="A19" s="5"/>
      <c r="B19" s="3"/>
      <c r="C19" s="6"/>
      <c r="D19" s="6"/>
      <c r="E19" s="7"/>
    </row>
    <row r="20" spans="1:5" x14ac:dyDescent="0.15">
      <c r="A20" s="8"/>
      <c r="B20" s="9"/>
      <c r="C20" s="10"/>
      <c r="D20" s="10"/>
      <c r="E20" s="11"/>
    </row>
    <row r="21" spans="1:5" x14ac:dyDescent="0.15">
      <c r="A21" s="5"/>
      <c r="B21" s="3"/>
      <c r="C21" s="6"/>
      <c r="D21" s="6"/>
      <c r="E21" s="7"/>
    </row>
    <row r="22" spans="1:5" x14ac:dyDescent="0.15">
      <c r="A22" s="8"/>
      <c r="B22" s="9"/>
      <c r="C22" s="10"/>
      <c r="D22" s="10"/>
      <c r="E22" s="11"/>
    </row>
    <row r="23" spans="1:5" x14ac:dyDescent="0.15">
      <c r="A23" s="5"/>
      <c r="B23" s="3"/>
      <c r="C23" s="6"/>
      <c r="D23" s="6"/>
      <c r="E23" s="7"/>
    </row>
    <row r="24" spans="1:5" x14ac:dyDescent="0.15">
      <c r="A24" s="8"/>
      <c r="B24" s="9"/>
      <c r="C24" s="10"/>
      <c r="D24" s="10"/>
      <c r="E24" s="11"/>
    </row>
    <row r="25" spans="1:5" x14ac:dyDescent="0.15">
      <c r="A25" s="5"/>
      <c r="B25" s="3"/>
      <c r="C25" s="6"/>
      <c r="D25" s="6"/>
      <c r="E25" s="7"/>
    </row>
    <row r="26" spans="1:5" x14ac:dyDescent="0.15">
      <c r="A26" s="8"/>
      <c r="B26" s="9"/>
      <c r="C26" s="10"/>
      <c r="D26" s="10"/>
      <c r="E26" s="11"/>
    </row>
    <row r="27" spans="1:5" x14ac:dyDescent="0.15">
      <c r="A27" s="5"/>
      <c r="B27" s="3"/>
      <c r="C27" s="6"/>
      <c r="D27" s="6"/>
      <c r="E27" s="7"/>
    </row>
    <row r="28" spans="1:5" x14ac:dyDescent="0.15">
      <c r="A28" s="8"/>
      <c r="B28" s="9"/>
      <c r="C28" s="10"/>
      <c r="D28" s="10"/>
      <c r="E28" s="11"/>
    </row>
    <row r="29" spans="1:5" x14ac:dyDescent="0.15">
      <c r="A29" s="5"/>
      <c r="B29" s="3"/>
      <c r="C29" s="6"/>
      <c r="D29" s="6"/>
      <c r="E29" s="7"/>
    </row>
    <row r="30" spans="1:5" x14ac:dyDescent="0.15">
      <c r="A30" s="8"/>
      <c r="B30" s="9"/>
      <c r="C30" s="10"/>
      <c r="D30" s="10"/>
      <c r="E30" s="11"/>
    </row>
    <row r="31" spans="1:5" x14ac:dyDescent="0.15">
      <c r="A31" s="5"/>
      <c r="B31" s="3"/>
      <c r="C31" s="6"/>
      <c r="D31" s="6"/>
      <c r="E31" s="7"/>
    </row>
    <row r="32" spans="1:5" x14ac:dyDescent="0.15">
      <c r="A32" s="8"/>
      <c r="B32" s="9"/>
      <c r="C32" s="10"/>
      <c r="D32" s="10"/>
      <c r="E32" s="11"/>
    </row>
    <row r="33" spans="1:5" x14ac:dyDescent="0.15">
      <c r="A33" s="5"/>
      <c r="B33" s="3"/>
      <c r="C33" s="6"/>
      <c r="D33" s="6"/>
      <c r="E33" s="7"/>
    </row>
    <row r="34" spans="1:5" x14ac:dyDescent="0.15">
      <c r="A34" s="8"/>
      <c r="B34" s="9"/>
      <c r="C34" s="10"/>
      <c r="D34" s="10"/>
      <c r="E34" s="11"/>
    </row>
    <row r="35" spans="1:5" x14ac:dyDescent="0.15">
      <c r="A35" s="5"/>
      <c r="B35" s="3"/>
      <c r="C35" s="6"/>
      <c r="D35" s="6"/>
      <c r="E35" s="7"/>
    </row>
    <row r="36" spans="1:5" x14ac:dyDescent="0.15">
      <c r="A36" s="8"/>
      <c r="B36" s="9"/>
      <c r="C36" s="10"/>
      <c r="D36" s="10"/>
      <c r="E36" s="11"/>
    </row>
    <row r="37" spans="1:5" x14ac:dyDescent="0.15">
      <c r="A37" s="5"/>
      <c r="B37" s="3"/>
      <c r="C37" s="6"/>
      <c r="D37" s="6"/>
      <c r="E37" s="7"/>
    </row>
    <row r="38" spans="1:5" x14ac:dyDescent="0.15">
      <c r="A38" s="8"/>
      <c r="B38" s="9"/>
      <c r="C38" s="10"/>
      <c r="D38" s="10"/>
      <c r="E38" s="11"/>
    </row>
    <row r="39" spans="1:5" x14ac:dyDescent="0.15">
      <c r="A39" s="5"/>
      <c r="B39" s="3"/>
      <c r="C39" s="6"/>
      <c r="D39" s="6"/>
      <c r="E39" s="7"/>
    </row>
    <row r="40" spans="1:5" x14ac:dyDescent="0.15">
      <c r="A40" s="8"/>
      <c r="B40" s="9"/>
      <c r="C40" s="10"/>
      <c r="D40" s="10"/>
      <c r="E40" s="11"/>
    </row>
    <row r="41" spans="1:5" x14ac:dyDescent="0.15">
      <c r="A41" s="5"/>
      <c r="B41" s="3"/>
      <c r="C41" s="6"/>
      <c r="D41" s="6"/>
      <c r="E41" s="7"/>
    </row>
    <row r="42" spans="1:5" x14ac:dyDescent="0.15">
      <c r="A42" s="8"/>
      <c r="B42" s="9"/>
      <c r="C42" s="10"/>
      <c r="D42" s="10"/>
      <c r="E42" s="11"/>
    </row>
    <row r="43" spans="1:5" x14ac:dyDescent="0.15">
      <c r="A43" s="5"/>
      <c r="B43" s="3"/>
      <c r="C43" s="6"/>
      <c r="D43" s="6"/>
      <c r="E43" s="7"/>
    </row>
    <row r="44" spans="1:5" x14ac:dyDescent="0.15">
      <c r="A44" s="8"/>
      <c r="B44" s="9"/>
      <c r="C44" s="10"/>
      <c r="D44" s="10"/>
      <c r="E44" s="11"/>
    </row>
    <row r="45" spans="1:5" x14ac:dyDescent="0.15">
      <c r="A45" s="5"/>
      <c r="B45" s="3"/>
      <c r="C45" s="6"/>
      <c r="D45" s="6"/>
      <c r="E45" s="7"/>
    </row>
    <row r="46" spans="1:5" x14ac:dyDescent="0.15">
      <c r="A46" s="8"/>
      <c r="B46" s="9"/>
      <c r="C46" s="10"/>
      <c r="D46" s="10"/>
      <c r="E46" s="11"/>
    </row>
    <row r="47" spans="1:5" x14ac:dyDescent="0.15">
      <c r="A47" s="5"/>
      <c r="B47" s="3"/>
      <c r="C47" s="6"/>
      <c r="D47" s="6"/>
      <c r="E47" s="7"/>
    </row>
    <row r="48" spans="1:5" x14ac:dyDescent="0.15">
      <c r="A48" s="8"/>
      <c r="B48" s="9"/>
      <c r="C48" s="10"/>
      <c r="D48" s="10"/>
      <c r="E48" s="11"/>
    </row>
    <row r="49" spans="1:5" x14ac:dyDescent="0.15">
      <c r="A49" s="5"/>
      <c r="B49" s="3"/>
      <c r="C49" s="6"/>
      <c r="D49" s="6"/>
      <c r="E49" s="7"/>
    </row>
    <row r="50" spans="1:5" x14ac:dyDescent="0.15">
      <c r="A50" s="8"/>
      <c r="B50" s="9"/>
      <c r="C50" s="10"/>
      <c r="D50" s="10"/>
      <c r="E50" s="11"/>
    </row>
    <row r="51" spans="1:5" x14ac:dyDescent="0.15">
      <c r="A51" s="5"/>
      <c r="B51" s="3"/>
      <c r="C51" s="6"/>
      <c r="D51" s="6"/>
      <c r="E51" s="7"/>
    </row>
    <row r="52" spans="1:5" x14ac:dyDescent="0.15">
      <c r="A52" s="8"/>
      <c r="B52" s="9"/>
      <c r="C52" s="10"/>
      <c r="D52" s="10"/>
      <c r="E52" s="11"/>
    </row>
    <row r="53" spans="1:5" x14ac:dyDescent="0.15">
      <c r="A53" s="5"/>
      <c r="B53" s="3"/>
      <c r="C53" s="6"/>
      <c r="D53" s="6"/>
      <c r="E53" s="7"/>
    </row>
    <row r="54" spans="1:5" x14ac:dyDescent="0.15">
      <c r="A54" s="8"/>
      <c r="B54" s="9"/>
      <c r="C54" s="10"/>
      <c r="D54" s="10"/>
      <c r="E54" s="11"/>
    </row>
    <row r="55" spans="1:5" x14ac:dyDescent="0.15">
      <c r="A55" s="5"/>
      <c r="B55" s="3"/>
      <c r="C55" s="6"/>
      <c r="D55" s="6"/>
      <c r="E55" s="7"/>
    </row>
    <row r="56" spans="1:5" x14ac:dyDescent="0.15">
      <c r="A56" s="8"/>
      <c r="B56" s="9"/>
      <c r="C56" s="10"/>
      <c r="D56" s="10"/>
      <c r="E56" s="11"/>
    </row>
    <row r="57" spans="1:5" x14ac:dyDescent="0.15">
      <c r="A57" s="5"/>
      <c r="B57" s="3"/>
      <c r="C57" s="6"/>
      <c r="D57" s="6"/>
      <c r="E57" s="7"/>
    </row>
    <row r="58" spans="1:5" x14ac:dyDescent="0.15">
      <c r="A58" s="8"/>
      <c r="B58" s="9"/>
      <c r="C58" s="10"/>
      <c r="D58" s="10"/>
      <c r="E58" s="11"/>
    </row>
    <row r="59" spans="1:5" x14ac:dyDescent="0.15">
      <c r="A59" s="5"/>
      <c r="B59" s="3"/>
      <c r="C59" s="6"/>
      <c r="D59" s="6"/>
      <c r="E59" s="7"/>
    </row>
    <row r="60" spans="1:5" x14ac:dyDescent="0.15">
      <c r="A60" s="8"/>
      <c r="B60" s="9"/>
      <c r="C60" s="10"/>
      <c r="D60" s="10"/>
      <c r="E60" s="11"/>
    </row>
    <row r="61" spans="1:5" x14ac:dyDescent="0.15">
      <c r="A61" s="5"/>
      <c r="B61" s="3"/>
      <c r="C61" s="6"/>
      <c r="D61" s="6"/>
      <c r="E61" s="7"/>
    </row>
    <row r="62" spans="1:5" x14ac:dyDescent="0.15">
      <c r="A62" s="8"/>
      <c r="B62" s="9"/>
      <c r="C62" s="10"/>
      <c r="D62" s="10"/>
      <c r="E62" s="11"/>
    </row>
    <row r="63" spans="1:5" x14ac:dyDescent="0.15">
      <c r="A63" s="5"/>
      <c r="B63" s="3"/>
      <c r="C63" s="6"/>
      <c r="D63" s="6"/>
      <c r="E63" s="7"/>
    </row>
    <row r="64" spans="1:5" x14ac:dyDescent="0.15">
      <c r="A64" s="8"/>
      <c r="B64" s="9"/>
      <c r="C64" s="10"/>
      <c r="D64" s="10"/>
      <c r="E64" s="11"/>
    </row>
    <row r="65" spans="1:5" x14ac:dyDescent="0.15">
      <c r="A65" s="5"/>
      <c r="B65" s="3"/>
      <c r="C65" s="6"/>
      <c r="D65" s="6"/>
      <c r="E65" s="7"/>
    </row>
    <row r="66" spans="1:5" x14ac:dyDescent="0.15">
      <c r="A66" s="8"/>
      <c r="B66" s="9"/>
      <c r="C66" s="10"/>
      <c r="D66" s="10"/>
      <c r="E66" s="11"/>
    </row>
    <row r="67" spans="1:5" x14ac:dyDescent="0.15">
      <c r="A67" s="5"/>
      <c r="B67" s="3"/>
      <c r="C67" s="6"/>
      <c r="D67" s="6"/>
      <c r="E67" s="7"/>
    </row>
    <row r="68" spans="1:5" x14ac:dyDescent="0.15">
      <c r="A68" s="8"/>
      <c r="B68" s="9"/>
      <c r="C68" s="10"/>
      <c r="D68" s="10"/>
      <c r="E68" s="11"/>
    </row>
    <row r="69" spans="1:5" x14ac:dyDescent="0.15">
      <c r="A69" s="5"/>
      <c r="B69" s="3"/>
      <c r="C69" s="6"/>
      <c r="D69" s="6"/>
      <c r="E69" s="7"/>
    </row>
    <row r="70" spans="1:5" x14ac:dyDescent="0.15">
      <c r="A70" s="8"/>
      <c r="B70" s="9"/>
      <c r="C70" s="10"/>
      <c r="D70" s="10"/>
      <c r="E70" s="11"/>
    </row>
    <row r="71" spans="1:5" x14ac:dyDescent="0.15">
      <c r="A71" s="5"/>
      <c r="B71" s="3"/>
      <c r="C71" s="6"/>
      <c r="D71" s="6"/>
      <c r="E71" s="7"/>
    </row>
    <row r="72" spans="1:5" x14ac:dyDescent="0.15">
      <c r="A72" s="8"/>
      <c r="B72" s="9"/>
      <c r="C72" s="10"/>
      <c r="D72" s="10"/>
      <c r="E72" s="11"/>
    </row>
    <row r="73" spans="1:5" x14ac:dyDescent="0.15">
      <c r="A73" s="5"/>
      <c r="B73" s="3"/>
      <c r="C73" s="6"/>
      <c r="D73" s="6"/>
      <c r="E73" s="7"/>
    </row>
    <row r="74" spans="1:5" x14ac:dyDescent="0.15">
      <c r="A74" s="8"/>
      <c r="B74" s="9"/>
      <c r="C74" s="10"/>
      <c r="D74" s="10"/>
      <c r="E74" s="11"/>
    </row>
    <row r="75" spans="1:5" x14ac:dyDescent="0.15">
      <c r="A75" s="5"/>
      <c r="B75" s="3"/>
      <c r="C75" s="6"/>
      <c r="D75" s="6"/>
      <c r="E75" s="7"/>
    </row>
    <row r="76" spans="1:5" x14ac:dyDescent="0.15">
      <c r="A76" s="8"/>
      <c r="B76" s="9"/>
      <c r="C76" s="10"/>
      <c r="D76" s="10"/>
      <c r="E76" s="11"/>
    </row>
    <row r="77" spans="1:5" x14ac:dyDescent="0.15">
      <c r="A77" s="5"/>
      <c r="B77" s="3"/>
      <c r="C77" s="6"/>
      <c r="D77" s="6"/>
      <c r="E77" s="7"/>
    </row>
    <row r="78" spans="1:5" x14ac:dyDescent="0.15">
      <c r="A78" s="8"/>
      <c r="B78" s="9"/>
      <c r="C78" s="10"/>
      <c r="D78" s="10"/>
      <c r="E78" s="11"/>
    </row>
    <row r="79" spans="1:5" x14ac:dyDescent="0.15">
      <c r="A79" s="5"/>
      <c r="B79" s="3"/>
      <c r="C79" s="6"/>
      <c r="D79" s="6"/>
      <c r="E79" s="7"/>
    </row>
    <row r="80" spans="1:5" x14ac:dyDescent="0.15">
      <c r="A80" s="8"/>
      <c r="B80" s="9"/>
      <c r="C80" s="10"/>
      <c r="D80" s="10"/>
      <c r="E80" s="11"/>
    </row>
    <row r="81" spans="1:5" x14ac:dyDescent="0.15">
      <c r="A81" s="5"/>
      <c r="B81" s="3"/>
      <c r="C81" s="6"/>
      <c r="D81" s="6"/>
      <c r="E81" s="7"/>
    </row>
    <row r="82" spans="1:5" x14ac:dyDescent="0.15">
      <c r="A82" s="8"/>
      <c r="B82" s="9"/>
      <c r="C82" s="10"/>
      <c r="D82" s="10"/>
      <c r="E82" s="11"/>
    </row>
    <row r="83" spans="1:5" x14ac:dyDescent="0.15">
      <c r="A83" s="5"/>
      <c r="B83" s="3"/>
      <c r="C83" s="6"/>
      <c r="D83" s="6"/>
      <c r="E83" s="7"/>
    </row>
    <row r="84" spans="1:5" x14ac:dyDescent="0.15">
      <c r="A84" s="8"/>
      <c r="B84" s="9"/>
      <c r="C84" s="10"/>
      <c r="D84" s="10"/>
      <c r="E84" s="11"/>
    </row>
    <row r="85" spans="1:5" x14ac:dyDescent="0.15">
      <c r="A85" s="5"/>
      <c r="B85" s="3"/>
      <c r="C85" s="6"/>
      <c r="D85" s="6"/>
      <c r="E85" s="7"/>
    </row>
    <row r="86" spans="1:5" x14ac:dyDescent="0.15">
      <c r="A86" s="8"/>
      <c r="B86" s="9"/>
      <c r="C86" s="10"/>
      <c r="D86" s="10"/>
      <c r="E86" s="11"/>
    </row>
    <row r="87" spans="1:5" x14ac:dyDescent="0.15">
      <c r="A87" s="5"/>
      <c r="B87" s="3"/>
      <c r="C87" s="6"/>
      <c r="D87" s="6"/>
      <c r="E87" s="7"/>
    </row>
    <row r="88" spans="1:5" x14ac:dyDescent="0.15">
      <c r="A88" s="8"/>
      <c r="B88" s="9"/>
      <c r="C88" s="10"/>
      <c r="D88" s="10"/>
      <c r="E88" s="11"/>
    </row>
    <row r="89" spans="1:5" x14ac:dyDescent="0.15">
      <c r="A89" s="5"/>
      <c r="B89" s="3"/>
      <c r="C89" s="6"/>
      <c r="D89" s="6"/>
      <c r="E89" s="7"/>
    </row>
    <row r="90" spans="1:5" x14ac:dyDescent="0.15">
      <c r="A90" s="8"/>
      <c r="B90" s="9"/>
      <c r="C90" s="10"/>
      <c r="D90" s="10"/>
      <c r="E90" s="11"/>
    </row>
    <row r="91" spans="1:5" x14ac:dyDescent="0.15">
      <c r="A91" s="5"/>
      <c r="B91" s="3"/>
      <c r="C91" s="6"/>
      <c r="D91" s="6"/>
      <c r="E91" s="7"/>
    </row>
    <row r="92" spans="1:5" x14ac:dyDescent="0.15">
      <c r="A92" s="8"/>
      <c r="B92" s="9"/>
      <c r="C92" s="10"/>
      <c r="D92" s="10"/>
      <c r="E92" s="11"/>
    </row>
    <row r="93" spans="1:5" x14ac:dyDescent="0.15">
      <c r="A93" s="5"/>
      <c r="B93" s="3"/>
      <c r="C93" s="6"/>
      <c r="D93" s="6"/>
      <c r="E93" s="7"/>
    </row>
    <row r="94" spans="1:5" x14ac:dyDescent="0.15">
      <c r="A94" s="8"/>
      <c r="B94" s="9"/>
      <c r="C94" s="10"/>
      <c r="D94" s="10"/>
      <c r="E94" s="11"/>
    </row>
    <row r="95" spans="1:5" x14ac:dyDescent="0.15">
      <c r="A95" s="5"/>
      <c r="B95" s="3"/>
      <c r="C95" s="6"/>
      <c r="D95" s="6"/>
      <c r="E95" s="7"/>
    </row>
    <row r="96" spans="1:5" x14ac:dyDescent="0.15">
      <c r="A96" s="8"/>
      <c r="B96" s="9"/>
      <c r="C96" s="10"/>
      <c r="D96" s="10"/>
      <c r="E96" s="11"/>
    </row>
    <row r="97" spans="1:5" x14ac:dyDescent="0.15">
      <c r="A97" s="5"/>
      <c r="B97" s="3"/>
      <c r="C97" s="6"/>
      <c r="D97" s="6"/>
      <c r="E97" s="7"/>
    </row>
    <row r="98" spans="1:5" x14ac:dyDescent="0.15">
      <c r="A98" s="8"/>
      <c r="B98" s="9"/>
      <c r="C98" s="10"/>
      <c r="D98" s="10"/>
      <c r="E98" s="11"/>
    </row>
    <row r="99" spans="1:5" x14ac:dyDescent="0.15">
      <c r="A99" s="5"/>
      <c r="B99" s="3"/>
      <c r="C99" s="6"/>
      <c r="D99" s="6"/>
      <c r="E99" s="7"/>
    </row>
    <row r="100" spans="1:5" x14ac:dyDescent="0.15">
      <c r="A100" s="8"/>
      <c r="B100" s="9"/>
      <c r="C100" s="10"/>
      <c r="D100" s="10"/>
      <c r="E100" s="11"/>
    </row>
    <row r="101" spans="1:5" x14ac:dyDescent="0.15">
      <c r="A101" s="5"/>
      <c r="B101" s="3"/>
      <c r="C101" s="6"/>
      <c r="D101" s="6"/>
      <c r="E101" s="7"/>
    </row>
    <row r="102" spans="1:5" x14ac:dyDescent="0.15">
      <c r="A102" s="8"/>
      <c r="B102" s="9"/>
      <c r="C102" s="10"/>
      <c r="D102" s="10"/>
      <c r="E102" s="11"/>
    </row>
    <row r="103" spans="1:5" x14ac:dyDescent="0.15">
      <c r="A103" s="5"/>
      <c r="B103" s="3"/>
      <c r="C103" s="6"/>
      <c r="D103" s="6"/>
      <c r="E103" s="7"/>
    </row>
    <row r="104" spans="1:5" x14ac:dyDescent="0.15">
      <c r="A104" s="8"/>
      <c r="B104" s="9"/>
      <c r="C104" s="10"/>
      <c r="D104" s="10"/>
      <c r="E104" s="11"/>
    </row>
    <row r="105" spans="1:5" x14ac:dyDescent="0.15">
      <c r="A105" s="5"/>
      <c r="B105" s="3"/>
      <c r="C105" s="6"/>
      <c r="D105" s="6"/>
      <c r="E105" s="7"/>
    </row>
    <row r="106" spans="1:5" x14ac:dyDescent="0.15">
      <c r="A106" s="8"/>
      <c r="B106" s="9"/>
      <c r="C106" s="10"/>
      <c r="D106" s="10"/>
      <c r="E106" s="11"/>
    </row>
    <row r="107" spans="1:5" x14ac:dyDescent="0.15">
      <c r="A107" s="5"/>
      <c r="B107" s="3"/>
      <c r="C107" s="6"/>
      <c r="D107" s="6"/>
      <c r="E107" s="7"/>
    </row>
    <row r="108" spans="1:5" x14ac:dyDescent="0.15">
      <c r="A108" s="8"/>
      <c r="B108" s="9"/>
      <c r="C108" s="10"/>
      <c r="D108" s="10"/>
      <c r="E108" s="11"/>
    </row>
    <row r="109" spans="1:5" x14ac:dyDescent="0.15">
      <c r="A109" s="5"/>
      <c r="B109" s="3"/>
      <c r="C109" s="6"/>
      <c r="D109" s="6"/>
      <c r="E109" s="7"/>
    </row>
    <row r="110" spans="1:5" x14ac:dyDescent="0.15">
      <c r="A110" s="8"/>
      <c r="B110" s="9"/>
      <c r="C110" s="10"/>
      <c r="D110" s="10"/>
      <c r="E110" s="11"/>
    </row>
    <row r="111" spans="1:5" x14ac:dyDescent="0.15">
      <c r="A111" s="5"/>
      <c r="B111" s="3"/>
      <c r="C111" s="6"/>
      <c r="D111" s="6"/>
      <c r="E111" s="7"/>
    </row>
    <row r="112" spans="1:5" x14ac:dyDescent="0.15">
      <c r="A112" s="8"/>
      <c r="B112" s="9"/>
      <c r="C112" s="10"/>
      <c r="D112" s="10"/>
      <c r="E112" s="11"/>
    </row>
    <row r="113" spans="1:5" x14ac:dyDescent="0.15">
      <c r="A113" s="5"/>
      <c r="B113" s="3"/>
      <c r="C113" s="6"/>
      <c r="D113" s="6"/>
      <c r="E113" s="7"/>
    </row>
    <row r="114" spans="1:5" x14ac:dyDescent="0.15">
      <c r="A114" s="8"/>
      <c r="B114" s="9"/>
      <c r="C114" s="10"/>
      <c r="D114" s="10"/>
      <c r="E114" s="11"/>
    </row>
    <row r="115" spans="1:5" x14ac:dyDescent="0.15">
      <c r="A115" s="5"/>
      <c r="B115" s="3"/>
      <c r="C115" s="6"/>
      <c r="D115" s="6"/>
      <c r="E115" s="7"/>
    </row>
    <row r="116" spans="1:5" x14ac:dyDescent="0.15">
      <c r="A116" s="8"/>
      <c r="B116" s="9"/>
      <c r="C116" s="10"/>
      <c r="D116" s="10"/>
      <c r="E116" s="11"/>
    </row>
    <row r="117" spans="1:5" x14ac:dyDescent="0.15">
      <c r="A117" s="5"/>
      <c r="B117" s="3"/>
      <c r="C117" s="6"/>
      <c r="D117" s="6"/>
      <c r="E117" s="7"/>
    </row>
    <row r="118" spans="1:5" x14ac:dyDescent="0.15">
      <c r="A118" s="8"/>
      <c r="B118" s="9"/>
      <c r="C118" s="10"/>
      <c r="D118" s="10"/>
      <c r="E118" s="11"/>
    </row>
    <row r="119" spans="1:5" x14ac:dyDescent="0.15">
      <c r="A119" s="5"/>
      <c r="B119" s="3"/>
      <c r="C119" s="6"/>
      <c r="D119" s="6"/>
      <c r="E119" s="7"/>
    </row>
    <row r="120" spans="1:5" x14ac:dyDescent="0.15">
      <c r="A120" s="8"/>
      <c r="B120" s="9"/>
      <c r="C120" s="10"/>
      <c r="D120" s="10"/>
      <c r="E120" s="11"/>
    </row>
    <row r="121" spans="1:5" x14ac:dyDescent="0.15">
      <c r="A121" s="5"/>
      <c r="B121" s="3"/>
      <c r="C121" s="6"/>
      <c r="D121" s="6"/>
      <c r="E121" s="7"/>
    </row>
    <row r="122" spans="1:5" x14ac:dyDescent="0.15">
      <c r="A122" s="8"/>
      <c r="B122" s="9"/>
      <c r="C122" s="10"/>
      <c r="D122" s="10"/>
      <c r="E122" s="11"/>
    </row>
    <row r="123" spans="1:5" x14ac:dyDescent="0.15">
      <c r="A123" s="5"/>
      <c r="B123" s="3"/>
      <c r="C123" s="6"/>
      <c r="D123" s="6"/>
      <c r="E123" s="7"/>
    </row>
    <row r="124" spans="1:5" x14ac:dyDescent="0.15">
      <c r="A124" s="8"/>
      <c r="B124" s="9"/>
      <c r="C124" s="10"/>
      <c r="D124" s="10"/>
      <c r="E124" s="11"/>
    </row>
    <row r="125" spans="1:5" x14ac:dyDescent="0.15">
      <c r="A125" s="5"/>
      <c r="B125" s="3"/>
      <c r="C125" s="6"/>
      <c r="D125" s="6"/>
      <c r="E125" s="7"/>
    </row>
    <row r="126" spans="1:5" x14ac:dyDescent="0.15">
      <c r="A126" s="8"/>
      <c r="B126" s="9"/>
      <c r="C126" s="10"/>
      <c r="D126" s="10"/>
      <c r="E126" s="11"/>
    </row>
    <row r="127" spans="1:5" x14ac:dyDescent="0.15">
      <c r="A127" s="5"/>
      <c r="B127" s="3"/>
      <c r="C127" s="6"/>
      <c r="D127" s="6"/>
      <c r="E127" s="7"/>
    </row>
    <row r="128" spans="1:5" x14ac:dyDescent="0.15">
      <c r="A128" s="8"/>
      <c r="B128" s="9"/>
      <c r="C128" s="10"/>
      <c r="D128" s="10"/>
      <c r="E128" s="11"/>
    </row>
    <row r="129" spans="1:5" x14ac:dyDescent="0.15">
      <c r="A129" s="5"/>
      <c r="B129" s="3"/>
      <c r="C129" s="6"/>
      <c r="D129" s="6"/>
      <c r="E129" s="7"/>
    </row>
    <row r="130" spans="1:5" x14ac:dyDescent="0.15">
      <c r="A130" s="8"/>
      <c r="B130" s="9"/>
      <c r="C130" s="10"/>
      <c r="D130" s="10"/>
      <c r="E130" s="11"/>
    </row>
    <row r="131" spans="1:5" x14ac:dyDescent="0.15">
      <c r="A131" s="5"/>
      <c r="B131" s="3"/>
      <c r="C131" s="6"/>
      <c r="D131" s="6"/>
      <c r="E131" s="7"/>
    </row>
    <row r="132" spans="1:5" x14ac:dyDescent="0.15">
      <c r="A132" s="8"/>
      <c r="B132" s="9"/>
      <c r="C132" s="10"/>
      <c r="D132" s="10"/>
      <c r="E132" s="11"/>
    </row>
    <row r="133" spans="1:5" x14ac:dyDescent="0.15">
      <c r="A133" s="5"/>
      <c r="B133" s="3"/>
      <c r="C133" s="6"/>
      <c r="D133" s="6"/>
      <c r="E133" s="7"/>
    </row>
    <row r="134" spans="1:5" x14ac:dyDescent="0.15">
      <c r="A134" s="8"/>
      <c r="B134" s="9"/>
      <c r="C134" s="10"/>
      <c r="D134" s="10"/>
      <c r="E134" s="11"/>
    </row>
    <row r="135" spans="1:5" x14ac:dyDescent="0.15">
      <c r="A135" s="5"/>
      <c r="B135" s="3"/>
      <c r="C135" s="6"/>
      <c r="D135" s="6"/>
      <c r="E135" s="7"/>
    </row>
    <row r="136" spans="1:5" x14ac:dyDescent="0.15">
      <c r="A136" s="8"/>
      <c r="B136" s="9"/>
      <c r="C136" s="10"/>
      <c r="D136" s="10"/>
      <c r="E136" s="11"/>
    </row>
    <row r="137" spans="1:5" x14ac:dyDescent="0.15">
      <c r="A137" s="5"/>
      <c r="B137" s="3"/>
      <c r="C137" s="6"/>
      <c r="D137" s="6"/>
      <c r="E137" s="7"/>
    </row>
    <row r="138" spans="1:5" x14ac:dyDescent="0.15">
      <c r="A138" s="8"/>
      <c r="B138" s="9"/>
      <c r="C138" s="10"/>
      <c r="D138" s="10"/>
      <c r="E138" s="11"/>
    </row>
    <row r="139" spans="1:5" x14ac:dyDescent="0.15">
      <c r="A139" s="5"/>
      <c r="B139" s="3"/>
      <c r="C139" s="6"/>
      <c r="D139" s="6"/>
      <c r="E139" s="7"/>
    </row>
    <row r="140" spans="1:5" x14ac:dyDescent="0.15">
      <c r="A140" s="8"/>
      <c r="B140" s="9"/>
      <c r="C140" s="10"/>
      <c r="D140" s="10"/>
      <c r="E140" s="11"/>
    </row>
    <row r="141" spans="1:5" x14ac:dyDescent="0.15">
      <c r="A141" s="5"/>
      <c r="B141" s="3"/>
      <c r="C141" s="6"/>
      <c r="D141" s="6"/>
      <c r="E141" s="7"/>
    </row>
    <row r="142" spans="1:5" x14ac:dyDescent="0.15">
      <c r="A142" s="8"/>
      <c r="B142" s="9"/>
      <c r="C142" s="10"/>
      <c r="D142" s="10"/>
      <c r="E142" s="11"/>
    </row>
    <row r="143" spans="1:5" x14ac:dyDescent="0.15">
      <c r="A143" s="5"/>
      <c r="B143" s="3"/>
      <c r="C143" s="6"/>
      <c r="D143" s="6"/>
      <c r="E143" s="7"/>
    </row>
    <row r="144" spans="1:5" x14ac:dyDescent="0.15">
      <c r="A144" s="8"/>
      <c r="B144" s="9"/>
      <c r="C144" s="10"/>
      <c r="D144" s="10"/>
      <c r="E144" s="11"/>
    </row>
    <row r="145" spans="1:5" x14ac:dyDescent="0.15">
      <c r="A145" s="5"/>
      <c r="B145" s="3"/>
      <c r="C145" s="6"/>
      <c r="D145" s="6"/>
      <c r="E145" s="7"/>
    </row>
    <row r="146" spans="1:5" x14ac:dyDescent="0.15">
      <c r="A146" s="8"/>
      <c r="B146" s="9"/>
      <c r="C146" s="10"/>
      <c r="D146" s="10"/>
      <c r="E146" s="11"/>
    </row>
    <row r="147" spans="1:5" x14ac:dyDescent="0.15">
      <c r="A147" s="5"/>
      <c r="B147" s="3"/>
      <c r="C147" s="6"/>
      <c r="D147" s="6"/>
      <c r="E147" s="7"/>
    </row>
    <row r="148" spans="1:5" x14ac:dyDescent="0.15">
      <c r="A148" s="8"/>
      <c r="B148" s="9"/>
      <c r="C148" s="10"/>
      <c r="D148" s="10"/>
      <c r="E148" s="11"/>
    </row>
    <row r="149" spans="1:5" x14ac:dyDescent="0.15">
      <c r="A149" s="5"/>
      <c r="B149" s="3"/>
      <c r="C149" s="6"/>
      <c r="D149" s="6"/>
      <c r="E149" s="7"/>
    </row>
    <row r="150" spans="1:5" x14ac:dyDescent="0.15">
      <c r="A150" s="8"/>
      <c r="B150" s="9"/>
      <c r="C150" s="10"/>
      <c r="D150" s="10"/>
      <c r="E150" s="11"/>
    </row>
    <row r="151" spans="1:5" x14ac:dyDescent="0.15">
      <c r="A151" s="5"/>
      <c r="B151" s="3"/>
      <c r="C151" s="6"/>
      <c r="D151" s="6"/>
      <c r="E151" s="7"/>
    </row>
    <row r="152" spans="1:5" x14ac:dyDescent="0.15">
      <c r="A152" s="8"/>
      <c r="B152" s="9"/>
      <c r="C152" s="10"/>
      <c r="D152" s="10"/>
      <c r="E152" s="11"/>
    </row>
    <row r="153" spans="1:5" x14ac:dyDescent="0.15">
      <c r="A153" s="5"/>
      <c r="B153" s="3"/>
      <c r="C153" s="6"/>
      <c r="D153" s="6"/>
      <c r="E153" s="7"/>
    </row>
    <row r="154" spans="1:5" x14ac:dyDescent="0.15">
      <c r="A154" s="8"/>
      <c r="B154" s="9"/>
      <c r="C154" s="10"/>
      <c r="D154" s="10"/>
      <c r="E154" s="11"/>
    </row>
    <row r="155" spans="1:5" x14ac:dyDescent="0.15">
      <c r="A155" s="5"/>
      <c r="B155" s="3"/>
      <c r="C155" s="6"/>
      <c r="D155" s="6"/>
      <c r="E155" s="7"/>
    </row>
    <row r="156" spans="1:5" x14ac:dyDescent="0.15">
      <c r="A156" s="8"/>
      <c r="B156" s="9"/>
      <c r="C156" s="10"/>
      <c r="D156" s="10"/>
      <c r="E156" s="11"/>
    </row>
    <row r="157" spans="1:5" x14ac:dyDescent="0.15">
      <c r="A157" s="5"/>
      <c r="B157" s="3"/>
      <c r="C157" s="6"/>
      <c r="D157" s="6"/>
      <c r="E157" s="7"/>
    </row>
    <row r="158" spans="1:5" x14ac:dyDescent="0.15">
      <c r="A158" s="8"/>
      <c r="B158" s="9"/>
      <c r="C158" s="10"/>
      <c r="D158" s="10"/>
      <c r="E158" s="11"/>
    </row>
    <row r="159" spans="1:5" x14ac:dyDescent="0.15">
      <c r="A159" s="5"/>
      <c r="B159" s="3"/>
      <c r="C159" s="6"/>
      <c r="D159" s="6"/>
      <c r="E159" s="7"/>
    </row>
    <row r="160" spans="1:5" x14ac:dyDescent="0.15">
      <c r="A160" s="8"/>
      <c r="B160" s="9"/>
      <c r="C160" s="10"/>
      <c r="D160" s="10"/>
      <c r="E160" s="11"/>
    </row>
    <row r="161" spans="1:5" x14ac:dyDescent="0.15">
      <c r="A161" s="5"/>
      <c r="B161" s="3"/>
      <c r="C161" s="6"/>
      <c r="D161" s="6"/>
      <c r="E161" s="7"/>
    </row>
    <row r="162" spans="1:5" x14ac:dyDescent="0.15">
      <c r="A162" s="8"/>
      <c r="B162" s="9"/>
      <c r="C162" s="10"/>
      <c r="D162" s="10"/>
      <c r="E162" s="11"/>
    </row>
    <row r="163" spans="1:5" x14ac:dyDescent="0.15">
      <c r="A163" s="5"/>
      <c r="B163" s="3"/>
      <c r="C163" s="6"/>
      <c r="D163" s="6"/>
      <c r="E163" s="7"/>
    </row>
    <row r="164" spans="1:5" x14ac:dyDescent="0.15">
      <c r="A164" s="8"/>
      <c r="B164" s="9"/>
      <c r="C164" s="10"/>
      <c r="D164" s="10"/>
      <c r="E164" s="11"/>
    </row>
    <row r="165" spans="1:5" x14ac:dyDescent="0.15">
      <c r="A165" s="5"/>
      <c r="B165" s="3"/>
      <c r="C165" s="6"/>
      <c r="D165" s="6"/>
      <c r="E165" s="7"/>
    </row>
    <row r="166" spans="1:5" x14ac:dyDescent="0.15">
      <c r="A166" s="8"/>
      <c r="B166" s="9"/>
      <c r="C166" s="10"/>
      <c r="D166" s="10"/>
      <c r="E166" s="11"/>
    </row>
    <row r="167" spans="1:5" x14ac:dyDescent="0.15">
      <c r="A167" s="5"/>
      <c r="B167" s="3"/>
      <c r="C167" s="6"/>
      <c r="D167" s="6"/>
      <c r="E167" s="7"/>
    </row>
    <row r="168" spans="1:5" x14ac:dyDescent="0.15">
      <c r="A168" s="8"/>
      <c r="B168" s="9"/>
      <c r="C168" s="10"/>
      <c r="D168" s="10"/>
      <c r="E168" s="11"/>
    </row>
    <row r="169" spans="1:5" x14ac:dyDescent="0.15">
      <c r="A169" s="5"/>
      <c r="B169" s="3"/>
      <c r="C169" s="6"/>
      <c r="D169" s="6"/>
      <c r="E169" s="7"/>
    </row>
    <row r="170" spans="1:5" x14ac:dyDescent="0.15">
      <c r="A170" s="8"/>
      <c r="B170" s="9"/>
      <c r="C170" s="10"/>
      <c r="D170" s="10"/>
      <c r="E170" s="11"/>
    </row>
    <row r="171" spans="1:5" x14ac:dyDescent="0.15">
      <c r="A171" s="5"/>
      <c r="B171" s="3"/>
      <c r="C171" s="6"/>
      <c r="D171" s="6"/>
      <c r="E171" s="7"/>
    </row>
    <row r="172" spans="1:5" x14ac:dyDescent="0.15">
      <c r="A172" s="8"/>
      <c r="B172" s="9"/>
      <c r="C172" s="10"/>
      <c r="D172" s="10"/>
      <c r="E172" s="11"/>
    </row>
    <row r="173" spans="1:5" x14ac:dyDescent="0.15">
      <c r="A173" s="5"/>
      <c r="B173" s="3"/>
      <c r="C173" s="6"/>
      <c r="D173" s="6"/>
      <c r="E173" s="7"/>
    </row>
    <row r="174" spans="1:5" x14ac:dyDescent="0.15">
      <c r="A174" s="8"/>
      <c r="B174" s="9"/>
      <c r="C174" s="10"/>
      <c r="D174" s="10"/>
      <c r="E174" s="11"/>
    </row>
    <row r="175" spans="1:5" x14ac:dyDescent="0.15">
      <c r="A175" s="5"/>
      <c r="B175" s="3"/>
      <c r="C175" s="6"/>
      <c r="D175" s="6"/>
      <c r="E175" s="7"/>
    </row>
    <row r="176" spans="1:5" x14ac:dyDescent="0.15">
      <c r="A176" s="8"/>
      <c r="B176" s="9"/>
      <c r="C176" s="10"/>
      <c r="D176" s="10"/>
      <c r="E176" s="11"/>
    </row>
    <row r="177" spans="1:5" x14ac:dyDescent="0.15">
      <c r="A177" s="5"/>
      <c r="B177" s="3"/>
      <c r="C177" s="6"/>
      <c r="D177" s="6"/>
      <c r="E177" s="7"/>
    </row>
    <row r="178" spans="1:5" x14ac:dyDescent="0.15">
      <c r="A178" s="8"/>
      <c r="B178" s="9"/>
      <c r="C178" s="10"/>
      <c r="D178" s="10"/>
      <c r="E178" s="11"/>
    </row>
    <row r="179" spans="1:5" x14ac:dyDescent="0.15">
      <c r="A179" s="5"/>
      <c r="B179" s="3"/>
      <c r="C179" s="6"/>
      <c r="D179" s="6"/>
      <c r="E179" s="7"/>
    </row>
    <row r="180" spans="1:5" x14ac:dyDescent="0.15">
      <c r="A180" s="8"/>
      <c r="B180" s="9"/>
      <c r="C180" s="10"/>
      <c r="D180" s="10"/>
      <c r="E180" s="11"/>
    </row>
    <row r="181" spans="1:5" x14ac:dyDescent="0.15">
      <c r="A181" s="5"/>
      <c r="B181" s="3"/>
      <c r="C181" s="6"/>
      <c r="D181" s="6"/>
      <c r="E181" s="7"/>
    </row>
    <row r="182" spans="1:5" x14ac:dyDescent="0.15">
      <c r="A182" s="8"/>
      <c r="B182" s="9"/>
      <c r="C182" s="10"/>
      <c r="D182" s="10"/>
      <c r="E182" s="11"/>
    </row>
    <row r="183" spans="1:5" x14ac:dyDescent="0.15">
      <c r="A183" s="5"/>
      <c r="B183" s="3"/>
      <c r="C183" s="6"/>
      <c r="D183" s="6"/>
      <c r="E183" s="7"/>
    </row>
    <row r="184" spans="1:5" x14ac:dyDescent="0.15">
      <c r="A184" s="8"/>
      <c r="B184" s="9"/>
      <c r="C184" s="10"/>
      <c r="D184" s="10"/>
      <c r="E184" s="11"/>
    </row>
    <row r="185" spans="1:5" x14ac:dyDescent="0.15">
      <c r="A185" s="5"/>
      <c r="B185" s="3"/>
      <c r="C185" s="6"/>
      <c r="D185" s="6"/>
      <c r="E185" s="7"/>
    </row>
    <row r="186" spans="1:5" x14ac:dyDescent="0.15">
      <c r="A186" s="8"/>
      <c r="B186" s="9"/>
      <c r="C186" s="10"/>
      <c r="D186" s="10"/>
      <c r="E186" s="11"/>
    </row>
    <row r="187" spans="1:5" x14ac:dyDescent="0.15">
      <c r="A187" s="5"/>
      <c r="B187" s="3"/>
      <c r="C187" s="6"/>
      <c r="D187" s="6"/>
      <c r="E187" s="7"/>
    </row>
    <row r="188" spans="1:5" x14ac:dyDescent="0.15">
      <c r="A188" s="8"/>
      <c r="B188" s="9"/>
      <c r="C188" s="10"/>
      <c r="D188" s="10"/>
      <c r="E188" s="11"/>
    </row>
    <row r="189" spans="1:5" x14ac:dyDescent="0.15">
      <c r="A189" s="5"/>
      <c r="B189" s="3"/>
      <c r="C189" s="6"/>
      <c r="D189" s="6"/>
      <c r="E189" s="7"/>
    </row>
    <row r="190" spans="1:5" x14ac:dyDescent="0.15">
      <c r="A190" s="8"/>
      <c r="B190" s="9"/>
      <c r="C190" s="10"/>
      <c r="D190" s="10"/>
      <c r="E190" s="11"/>
    </row>
    <row r="191" spans="1:5" x14ac:dyDescent="0.15">
      <c r="A191" s="5"/>
      <c r="B191" s="3"/>
      <c r="C191" s="6"/>
      <c r="D191" s="6"/>
      <c r="E191" s="7"/>
    </row>
    <row r="192" spans="1:5" x14ac:dyDescent="0.15">
      <c r="A192" s="8"/>
      <c r="B192" s="9"/>
      <c r="C192" s="10"/>
      <c r="D192" s="10"/>
      <c r="E192" s="11"/>
    </row>
    <row r="193" spans="1:5" x14ac:dyDescent="0.15">
      <c r="A193" s="5"/>
      <c r="B193" s="3"/>
      <c r="C193" s="6"/>
      <c r="D193" s="6"/>
      <c r="E193" s="7"/>
    </row>
    <row r="194" spans="1:5" x14ac:dyDescent="0.15">
      <c r="A194" s="8"/>
      <c r="B194" s="9"/>
      <c r="C194" s="10"/>
      <c r="D194" s="10"/>
      <c r="E194" s="11"/>
    </row>
    <row r="195" spans="1:5" x14ac:dyDescent="0.15">
      <c r="A195" s="5"/>
      <c r="B195" s="3"/>
      <c r="C195" s="6"/>
      <c r="D195" s="6"/>
      <c r="E195" s="7"/>
    </row>
    <row r="196" spans="1:5" x14ac:dyDescent="0.15">
      <c r="A196" s="8"/>
      <c r="B196" s="9"/>
      <c r="C196" s="10"/>
      <c r="D196" s="10"/>
      <c r="E196" s="11"/>
    </row>
    <row r="197" spans="1:5" x14ac:dyDescent="0.15">
      <c r="A197" s="5"/>
      <c r="B197" s="3"/>
      <c r="C197" s="6"/>
      <c r="D197" s="6"/>
      <c r="E197" s="7"/>
    </row>
    <row r="198" spans="1:5" x14ac:dyDescent="0.15">
      <c r="A198" s="8"/>
      <c r="B198" s="9"/>
      <c r="C198" s="10"/>
      <c r="D198" s="10"/>
      <c r="E198" s="11"/>
    </row>
    <row r="199" spans="1:5" x14ac:dyDescent="0.15">
      <c r="A199" s="5"/>
      <c r="B199" s="3"/>
      <c r="C199" s="6"/>
      <c r="D199" s="6"/>
      <c r="E199" s="7"/>
    </row>
    <row r="200" spans="1:5" x14ac:dyDescent="0.15">
      <c r="A200" s="8"/>
      <c r="B200" s="9"/>
      <c r="C200" s="10"/>
      <c r="D200" s="10"/>
      <c r="E200" s="11"/>
    </row>
    <row r="201" spans="1:5" x14ac:dyDescent="0.15">
      <c r="A201" s="5"/>
      <c r="B201" s="3"/>
      <c r="C201" s="6"/>
      <c r="D201" s="6"/>
      <c r="E201" s="7"/>
    </row>
    <row r="202" spans="1:5" x14ac:dyDescent="0.15">
      <c r="A202" s="8"/>
      <c r="B202" s="9"/>
      <c r="C202" s="10"/>
      <c r="D202" s="10"/>
      <c r="E202" s="11"/>
    </row>
    <row r="203" spans="1:5" ht="20.100000000000001" customHeight="1" x14ac:dyDescent="0.15">
      <c r="A203" s="12"/>
      <c r="B203" s="13" t="s">
        <v>55</v>
      </c>
      <c r="C203" s="12"/>
      <c r="D203" s="12"/>
      <c r="E203" s="14">
        <f>SUM(E3:E202)</f>
        <v>0</v>
      </c>
    </row>
    <row r="205" spans="1:5" ht="27.95" customHeight="1" x14ac:dyDescent="0.15">
      <c r="A205" s="38" t="s">
        <v>56</v>
      </c>
      <c r="B205" s="39"/>
      <c r="C205" s="39"/>
      <c r="D205" s="39"/>
      <c r="E205" s="39"/>
    </row>
  </sheetData>
  <mergeCells count="2">
    <mergeCell ref="A205:E205"/>
    <mergeCell ref="A1:E1"/>
  </mergeCells>
  <phoneticPr fontId="10"/>
  <pageMargins left="0.75" right="0.75" top="1" bottom="1" header="0.5" footer="0.5"/>
  <pageSetup paperSize="9" orientation="portrait" r:id="rId1"/>
  <extLst>
    <ext xmlns:x14="http://schemas.microsoft.com/office/spreadsheetml/2009/9/main" uri="{CCE6A557-97BC-4b89-ADB6-D9C93CAAB3DF}">
      <x14:dataValidations xmlns:xm="http://schemas.microsoft.com/office/excel/2006/main" count="1">
        <x14:dataValidation type="list" allowBlank="1" showErrorMessage="1" errorTitle="科目名が一致しません" error="「科目マスタ」シートにある勘定科目から選んでください。手入力した名称は集計に反映されません。">
          <x14:formula1>
            <xm:f>科目マスタ!$A$2:$A$43</xm:f>
          </x14:formula1>
          <xm:sqref>C3 C4 C5 C6 C7 C8 C9 C10 C11 C12 C13 C14 C15 C16 C17 C18 C19 C20 C21 C22 C23 C24 C25 C26 C27 C28 C29 C30 C31 C32 C33 C34 C35 C36 C37 C38 C39 C40 C41 C42 C43 C44 C45 C46 C47 C48 C49 C50 C51 C52 C53 C54 C55 C56 C57 C58 C59 C60 C61 C62 C63 C64 C65 C66 C67 C68 C69 C70 C71 C72 C73 C74 C75 C76 C77 C78 C79 C80 C81 C82 C83 C84 C85 C86 C87 C88 C89 C90 C91 C92 C93 C94 C95 C96 C97 C98 C99 C100 C101 C102 C103 C104 C105 C106 C107 C108 C109 C110 C111 C112 C113 C114 C115 C116 C117 C118 C119 C120 C121 C122 C123 C124 C125 C126 C127 C128 C129 C130 C131 C132 C133 C134 C135 C136 C137 C138 C139 C140 C141 C142 C143 C144 C145 C146 C147 C148 C149 C150 C151 C152 C153 C154 C155 C156 C157 C158 C159 C160 C161 C162 C163 C164 C165 C166 C167 C168 C169 C170 C171 C172 C173 C174 C175 C176 C177 C178 C179 C180 C181 C182 C183 C184 C185 C186 C187 C188 C189 C190 C191 C192 C193 C194 C195 C196 C197 C198 C199 C200 C201 C202 D3 D4 D5 D6 D7 D8 D9 D10 D11 D12 D13 D14 D15 D16 D17 D18 D19 D20 D21 D22 D23 D24 D25 D26 D27 D28 D29 D30 D31 D32 D33 D34 D35 D36 D37 D38 D39 D40 D41 D42 D43 D44 D45 D46 D47 D48 D49 D50 D51 D52 D53 D54 D55 D56 D57 D58 D59 D60 D61 D62 D63 D64 D65 D66 D67 D68 D69 D70 D71 D72 D73 D74 D75 D76 D77 D78 D79 D80 D81 D82 D83 D84 D85 D86 D87 D88 D89 D90 D91 D92 D93 D94 D95 D96 D97 D98 D99 D100 D101 D102 D103 D104 D105 D106 D107 D108 D109 D110 D111 D112 D113 D114 D115 D116 D117 D118 D119 D120 D121 D122 D123 D124 D125 D126 D127 D128 D129 D130 D131 D132 D133 D134 D135 D136 D137 D138 D139 D140 D141 D142 D143 D144 D145 D146 D147 D148 D149 D150 D151 D152 D153 D154 D155 D156 D157 D158 D159 D160 D161 D162 D163 D164 D165 D166 D167 D168 D169 D170 D171 D172 D173 D174 D175 D176 D177 D178 D179 D180 D181 D182 D183 D184 D185 D186 D187 D188 D189 D190 D191 D192 D193 D194 D195 D196 D197 D198 D199 D200 D201 D202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6"/>
  <sheetViews>
    <sheetView workbookViewId="0">
      <pane ySplit="2" topLeftCell="A57" activePane="bottomLeft" state="frozen"/>
      <selection pane="bottomLeft" activeCell="B80" sqref="B80"/>
    </sheetView>
  </sheetViews>
  <sheetFormatPr defaultRowHeight="13.5" x14ac:dyDescent="0.15"/>
  <cols>
    <col min="1" max="1" width="10" customWidth="1"/>
    <col min="2" max="2" width="20" customWidth="1"/>
    <col min="3" max="4" width="16" customWidth="1"/>
    <col min="5" max="5" width="16" style="29" customWidth="1"/>
  </cols>
  <sheetData>
    <row r="1" spans="1:5" ht="27.95" customHeight="1" x14ac:dyDescent="0.15">
      <c r="A1" s="41" t="s">
        <v>57</v>
      </c>
      <c r="B1" s="39"/>
      <c r="C1" s="39"/>
      <c r="D1" s="39"/>
      <c r="E1" s="39"/>
    </row>
    <row r="2" spans="1:5" ht="21.95" customHeight="1" x14ac:dyDescent="0.15">
      <c r="A2" s="15" t="s">
        <v>1</v>
      </c>
      <c r="B2" s="15" t="s">
        <v>0</v>
      </c>
      <c r="C2" s="15" t="s">
        <v>58</v>
      </c>
      <c r="D2" s="15" t="s">
        <v>59</v>
      </c>
      <c r="E2" s="25" t="s">
        <v>60</v>
      </c>
    </row>
    <row r="3" spans="1:5" ht="20.100000000000001" customHeight="1" x14ac:dyDescent="0.15">
      <c r="A3" s="43" t="s">
        <v>61</v>
      </c>
      <c r="B3" s="39"/>
      <c r="C3" s="39"/>
      <c r="D3" s="39"/>
      <c r="E3" s="39"/>
    </row>
    <row r="4" spans="1:5" ht="18" customHeight="1" x14ac:dyDescent="0.15">
      <c r="A4" s="16" t="s">
        <v>4</v>
      </c>
      <c r="B4" s="17" t="s">
        <v>3</v>
      </c>
      <c r="C4" s="18">
        <f>SUMIF(仕訳入力!C$3:C$202,B4,仕訳入力!E$3:E$202)</f>
        <v>0</v>
      </c>
      <c r="D4" s="18">
        <f>SUMIF(仕訳入力!D$3:D$202,B4,仕訳入力!E$3:E$202)</f>
        <v>0</v>
      </c>
      <c r="E4" s="26">
        <f>C4-D4</f>
        <v>0</v>
      </c>
    </row>
    <row r="5" spans="1:5" ht="18" customHeight="1" x14ac:dyDescent="0.15">
      <c r="A5" s="6" t="s">
        <v>4</v>
      </c>
      <c r="B5" s="3" t="s">
        <v>5</v>
      </c>
      <c r="C5" s="7">
        <f>SUMIF(仕訳入力!C$3:C$202,B5,仕訳入力!E$3:E$202)</f>
        <v>0</v>
      </c>
      <c r="D5" s="7">
        <f>SUMIF(仕訳入力!D$3:D$202,B5,仕訳入力!E$3:E$202)</f>
        <v>0</v>
      </c>
      <c r="E5" s="27">
        <f t="shared" ref="E5:E17" si="0">C5-D5</f>
        <v>0</v>
      </c>
    </row>
    <row r="6" spans="1:5" ht="18" customHeight="1" x14ac:dyDescent="0.15">
      <c r="A6" s="16" t="s">
        <v>4</v>
      </c>
      <c r="B6" s="17" t="s">
        <v>6</v>
      </c>
      <c r="C6" s="18">
        <f>SUMIF(仕訳入力!C$3:C$202,B6,仕訳入力!E$3:E$202)</f>
        <v>0</v>
      </c>
      <c r="D6" s="18">
        <f>SUMIF(仕訳入力!D$3:D$202,B6,仕訳入力!E$3:E$202)</f>
        <v>0</v>
      </c>
      <c r="E6" s="26">
        <f t="shared" si="0"/>
        <v>0</v>
      </c>
    </row>
    <row r="7" spans="1:5" ht="18" customHeight="1" x14ac:dyDescent="0.15">
      <c r="A7" s="6" t="s">
        <v>4</v>
      </c>
      <c r="B7" s="3" t="s">
        <v>7</v>
      </c>
      <c r="C7" s="7">
        <f>SUMIF(仕訳入力!C$3:C$202,B7,仕訳入力!E$3:E$202)</f>
        <v>0</v>
      </c>
      <c r="D7" s="7">
        <f>SUMIF(仕訳入力!D$3:D$202,B7,仕訳入力!E$3:E$202)</f>
        <v>0</v>
      </c>
      <c r="E7" s="27">
        <f t="shared" si="0"/>
        <v>0</v>
      </c>
    </row>
    <row r="8" spans="1:5" ht="18" customHeight="1" x14ac:dyDescent="0.15">
      <c r="A8" s="16" t="s">
        <v>4</v>
      </c>
      <c r="B8" s="17" t="s">
        <v>8</v>
      </c>
      <c r="C8" s="18">
        <f>SUMIF(仕訳入力!C$3:C$202,B8,仕訳入力!E$3:E$202)</f>
        <v>0</v>
      </c>
      <c r="D8" s="18">
        <f>SUMIF(仕訳入力!D$3:D$202,B8,仕訳入力!E$3:E$202)</f>
        <v>0</v>
      </c>
      <c r="E8" s="26">
        <f t="shared" si="0"/>
        <v>0</v>
      </c>
    </row>
    <row r="9" spans="1:5" ht="18" customHeight="1" x14ac:dyDescent="0.15">
      <c r="A9" s="6" t="s">
        <v>4</v>
      </c>
      <c r="B9" s="3" t="s">
        <v>9</v>
      </c>
      <c r="C9" s="7">
        <f>SUMIF(仕訳入力!C$3:C$202,B9,仕訳入力!E$3:E$202)</f>
        <v>0</v>
      </c>
      <c r="D9" s="7">
        <f>SUMIF(仕訳入力!D$3:D$202,B9,仕訳入力!E$3:E$202)</f>
        <v>0</v>
      </c>
      <c r="E9" s="27">
        <f t="shared" si="0"/>
        <v>0</v>
      </c>
    </row>
    <row r="10" spans="1:5" ht="18" customHeight="1" x14ac:dyDescent="0.15">
      <c r="A10" s="16" t="s">
        <v>4</v>
      </c>
      <c r="B10" s="17" t="s">
        <v>10</v>
      </c>
      <c r="C10" s="18">
        <f>SUMIF(仕訳入力!C$3:C$202,B10,仕訳入力!E$3:E$202)</f>
        <v>0</v>
      </c>
      <c r="D10" s="18">
        <f>SUMIF(仕訳入力!D$3:D$202,B10,仕訳入力!E$3:E$202)</f>
        <v>0</v>
      </c>
      <c r="E10" s="26">
        <f t="shared" si="0"/>
        <v>0</v>
      </c>
    </row>
    <row r="11" spans="1:5" ht="18" customHeight="1" x14ac:dyDescent="0.15">
      <c r="A11" s="6" t="s">
        <v>4</v>
      </c>
      <c r="B11" s="3" t="s">
        <v>11</v>
      </c>
      <c r="C11" s="7">
        <f>SUMIF(仕訳入力!C$3:C$202,B11,仕訳入力!E$3:E$202)</f>
        <v>0</v>
      </c>
      <c r="D11" s="7">
        <f>SUMIF(仕訳入力!D$3:D$202,B11,仕訳入力!E$3:E$202)</f>
        <v>0</v>
      </c>
      <c r="E11" s="27">
        <f t="shared" si="0"/>
        <v>0</v>
      </c>
    </row>
    <row r="12" spans="1:5" ht="18" customHeight="1" x14ac:dyDescent="0.15">
      <c r="A12" s="16" t="s">
        <v>4</v>
      </c>
      <c r="B12" s="17" t="s">
        <v>12</v>
      </c>
      <c r="C12" s="18">
        <f>SUMIF(仕訳入力!C$3:C$202,B12,仕訳入力!E$3:E$202)</f>
        <v>0</v>
      </c>
      <c r="D12" s="18">
        <f>SUMIF(仕訳入力!D$3:D$202,B12,仕訳入力!E$3:E$202)</f>
        <v>0</v>
      </c>
      <c r="E12" s="26">
        <f t="shared" si="0"/>
        <v>0</v>
      </c>
    </row>
    <row r="13" spans="1:5" ht="18" customHeight="1" x14ac:dyDescent="0.15">
      <c r="A13" s="6" t="s">
        <v>4</v>
      </c>
      <c r="B13" s="3" t="s">
        <v>13</v>
      </c>
      <c r="C13" s="7">
        <f>SUMIF(仕訳入力!C$3:C$202,B13,仕訳入力!E$3:E$202)</f>
        <v>0</v>
      </c>
      <c r="D13" s="7">
        <f>SUMIF(仕訳入力!D$3:D$202,B13,仕訳入力!E$3:E$202)</f>
        <v>0</v>
      </c>
      <c r="E13" s="27">
        <f t="shared" si="0"/>
        <v>0</v>
      </c>
    </row>
    <row r="14" spans="1:5" ht="18" customHeight="1" x14ac:dyDescent="0.15">
      <c r="A14" s="16" t="s">
        <v>4</v>
      </c>
      <c r="B14" s="17" t="s">
        <v>14</v>
      </c>
      <c r="C14" s="18">
        <f>SUMIF(仕訳入力!C$3:C$202,B14,仕訳入力!E$3:E$202)</f>
        <v>0</v>
      </c>
      <c r="D14" s="18">
        <f>SUMIF(仕訳入力!D$3:D$202,B14,仕訳入力!E$3:E$202)</f>
        <v>0</v>
      </c>
      <c r="E14" s="26">
        <f t="shared" si="0"/>
        <v>0</v>
      </c>
    </row>
    <row r="15" spans="1:5" ht="18" customHeight="1" x14ac:dyDescent="0.15">
      <c r="A15" s="6" t="s">
        <v>4</v>
      </c>
      <c r="B15" s="3" t="s">
        <v>15</v>
      </c>
      <c r="C15" s="7">
        <f>SUMIF(仕訳入力!C$3:C$202,B15,仕訳入力!E$3:E$202)</f>
        <v>0</v>
      </c>
      <c r="D15" s="7">
        <f>SUMIF(仕訳入力!D$3:D$202,B15,仕訳入力!E$3:E$202)</f>
        <v>0</v>
      </c>
      <c r="E15" s="27">
        <f t="shared" si="0"/>
        <v>0</v>
      </c>
    </row>
    <row r="16" spans="1:5" ht="18" customHeight="1" x14ac:dyDescent="0.15">
      <c r="A16" s="16" t="s">
        <v>4</v>
      </c>
      <c r="B16" s="17" t="s">
        <v>16</v>
      </c>
      <c r="C16" s="18">
        <f>SUMIF(仕訳入力!C$3:C$202,B16,仕訳入力!E$3:E$202)</f>
        <v>0</v>
      </c>
      <c r="D16" s="18">
        <f>SUMIF(仕訳入力!D$3:D$202,B16,仕訳入力!E$3:E$202)</f>
        <v>0</v>
      </c>
      <c r="E16" s="26">
        <f t="shared" si="0"/>
        <v>0</v>
      </c>
    </row>
    <row r="17" spans="1:5" ht="18" customHeight="1" x14ac:dyDescent="0.15">
      <c r="A17" s="6" t="s">
        <v>4</v>
      </c>
      <c r="B17" s="3" t="s">
        <v>17</v>
      </c>
      <c r="C17" s="7">
        <f>SUMIF(仕訳入力!C$3:C$202,B17,仕訳入力!E$3:E$202)</f>
        <v>0</v>
      </c>
      <c r="D17" s="7">
        <f>SUMIF(仕訳入力!D$3:D$202,B17,仕訳入力!E$3:E$202)</f>
        <v>0</v>
      </c>
      <c r="E17" s="27">
        <f t="shared" si="0"/>
        <v>0</v>
      </c>
    </row>
    <row r="18" spans="1:5" ht="20.100000000000001" customHeight="1" x14ac:dyDescent="0.15">
      <c r="A18" s="19"/>
      <c r="B18" s="19" t="s">
        <v>62</v>
      </c>
      <c r="C18" s="20">
        <f>SUM(C4:C17)</f>
        <v>0</v>
      </c>
      <c r="D18" s="20">
        <f>SUM(D4:D17)</f>
        <v>0</v>
      </c>
      <c r="E18" s="28">
        <f>SUM(E4:E17)</f>
        <v>0</v>
      </c>
    </row>
    <row r="20" spans="1:5" ht="20.100000000000001" customHeight="1" x14ac:dyDescent="0.15">
      <c r="A20" s="45" t="s">
        <v>63</v>
      </c>
      <c r="B20" s="39"/>
      <c r="C20" s="39"/>
      <c r="D20" s="39"/>
      <c r="E20" s="39"/>
    </row>
    <row r="21" spans="1:5" ht="18" customHeight="1" x14ac:dyDescent="0.15">
      <c r="A21" s="6" t="s">
        <v>19</v>
      </c>
      <c r="B21" s="3" t="s">
        <v>18</v>
      </c>
      <c r="C21" s="7">
        <f>SUMIF(仕訳入力!C$3:C$202,B21,仕訳入力!E$3:E$202)</f>
        <v>0</v>
      </c>
      <c r="D21" s="7">
        <f>SUMIF(仕訳入力!D$3:D$202,B21,仕訳入力!E$3:E$202)</f>
        <v>0</v>
      </c>
      <c r="E21" s="27">
        <f t="shared" ref="E21:E27" si="1">D21-C21</f>
        <v>0</v>
      </c>
    </row>
    <row r="22" spans="1:5" ht="18" customHeight="1" x14ac:dyDescent="0.15">
      <c r="A22" s="16" t="s">
        <v>19</v>
      </c>
      <c r="B22" s="17" t="s">
        <v>20</v>
      </c>
      <c r="C22" s="18">
        <f>SUMIF(仕訳入力!C$3:C$202,B22,仕訳入力!E$3:E$202)</f>
        <v>0</v>
      </c>
      <c r="D22" s="18">
        <f>SUMIF(仕訳入力!D$3:D$202,B22,仕訳入力!E$3:E$202)</f>
        <v>0</v>
      </c>
      <c r="E22" s="26">
        <f t="shared" si="1"/>
        <v>0</v>
      </c>
    </row>
    <row r="23" spans="1:5" ht="18" customHeight="1" x14ac:dyDescent="0.15">
      <c r="A23" s="6" t="s">
        <v>19</v>
      </c>
      <c r="B23" s="3" t="s">
        <v>21</v>
      </c>
      <c r="C23" s="7">
        <f>SUMIF(仕訳入力!C$3:C$202,B23,仕訳入力!E$3:E$202)</f>
        <v>0</v>
      </c>
      <c r="D23" s="7">
        <f>SUMIF(仕訳入力!D$3:D$202,B23,仕訳入力!E$3:E$202)</f>
        <v>0</v>
      </c>
      <c r="E23" s="27">
        <f t="shared" si="1"/>
        <v>0</v>
      </c>
    </row>
    <row r="24" spans="1:5" ht="18" customHeight="1" x14ac:dyDescent="0.15">
      <c r="A24" s="16" t="s">
        <v>19</v>
      </c>
      <c r="B24" s="17" t="s">
        <v>22</v>
      </c>
      <c r="C24" s="18">
        <f>SUMIF(仕訳入力!C$3:C$202,B24,仕訳入力!E$3:E$202)</f>
        <v>0</v>
      </c>
      <c r="D24" s="18">
        <f>SUMIF(仕訳入力!D$3:D$202,B24,仕訳入力!E$3:E$202)</f>
        <v>0</v>
      </c>
      <c r="E24" s="26">
        <f t="shared" si="1"/>
        <v>0</v>
      </c>
    </row>
    <row r="25" spans="1:5" ht="18" customHeight="1" x14ac:dyDescent="0.15">
      <c r="A25" s="6" t="s">
        <v>19</v>
      </c>
      <c r="B25" s="3" t="s">
        <v>23</v>
      </c>
      <c r="C25" s="7">
        <f>SUMIF(仕訳入力!C$3:C$202,B25,仕訳入力!E$3:E$202)</f>
        <v>0</v>
      </c>
      <c r="D25" s="7">
        <f>SUMIF(仕訳入力!D$3:D$202,B25,仕訳入力!E$3:E$202)</f>
        <v>0</v>
      </c>
      <c r="E25" s="27">
        <f t="shared" si="1"/>
        <v>0</v>
      </c>
    </row>
    <row r="26" spans="1:5" ht="18" customHeight="1" x14ac:dyDescent="0.15">
      <c r="A26" s="16" t="s">
        <v>19</v>
      </c>
      <c r="B26" s="17" t="s">
        <v>24</v>
      </c>
      <c r="C26" s="18">
        <f>SUMIF(仕訳入力!C$3:C$202,B26,仕訳入力!E$3:E$202)</f>
        <v>0</v>
      </c>
      <c r="D26" s="18">
        <f>SUMIF(仕訳入力!D$3:D$202,B26,仕訳入力!E$3:E$202)</f>
        <v>0</v>
      </c>
      <c r="E26" s="26">
        <f t="shared" si="1"/>
        <v>0</v>
      </c>
    </row>
    <row r="27" spans="1:5" ht="18" customHeight="1" x14ac:dyDescent="0.15">
      <c r="A27" s="6" t="s">
        <v>19</v>
      </c>
      <c r="B27" s="3" t="s">
        <v>25</v>
      </c>
      <c r="C27" s="7">
        <f>SUMIF(仕訳入力!C$3:C$202,B27,仕訳入力!E$3:E$202)</f>
        <v>0</v>
      </c>
      <c r="D27" s="7">
        <f>SUMIF(仕訳入力!D$3:D$202,B27,仕訳入力!E$3:E$202)</f>
        <v>0</v>
      </c>
      <c r="E27" s="27">
        <f t="shared" si="1"/>
        <v>0</v>
      </c>
    </row>
    <row r="28" spans="1:5" ht="20.100000000000001" customHeight="1" x14ac:dyDescent="0.15">
      <c r="A28" s="19"/>
      <c r="B28" s="19" t="s">
        <v>64</v>
      </c>
      <c r="C28" s="20">
        <f>SUM(C21:C27)</f>
        <v>0</v>
      </c>
      <c r="D28" s="20">
        <f>SUM(D21:D27)</f>
        <v>0</v>
      </c>
      <c r="E28" s="28">
        <f>SUM(D21:D27)-SUM(C21:C27)</f>
        <v>0</v>
      </c>
    </row>
    <row r="30" spans="1:5" ht="20.100000000000001" customHeight="1" x14ac:dyDescent="0.15">
      <c r="A30" s="44" t="s">
        <v>65</v>
      </c>
      <c r="B30" s="39"/>
      <c r="C30" s="39"/>
      <c r="D30" s="39"/>
      <c r="E30" s="39"/>
    </row>
    <row r="31" spans="1:5" ht="18" customHeight="1" x14ac:dyDescent="0.15">
      <c r="A31" s="6" t="s">
        <v>27</v>
      </c>
      <c r="B31" s="3" t="s">
        <v>26</v>
      </c>
      <c r="C31" s="7">
        <f>SUMIF(仕訳入力!C$3:C$202,B31,仕訳入力!E$3:E$202)</f>
        <v>0</v>
      </c>
      <c r="D31" s="7">
        <f>SUMIF(仕訳入力!D$3:D$202,B31,仕訳入力!E$3:E$202)</f>
        <v>0</v>
      </c>
      <c r="E31" s="27">
        <f>D31-C31</f>
        <v>0</v>
      </c>
    </row>
    <row r="32" spans="1:5" ht="18" customHeight="1" x14ac:dyDescent="0.15">
      <c r="A32" s="16" t="s">
        <v>27</v>
      </c>
      <c r="B32" s="17" t="s">
        <v>28</v>
      </c>
      <c r="C32" s="18">
        <f>SUMIF(仕訳入力!C$3:C$202,B32,仕訳入力!E$3:E$202)</f>
        <v>0</v>
      </c>
      <c r="D32" s="18">
        <f>SUMIF(仕訳入力!D$3:D$202,B32,仕訳入力!E$3:E$202)</f>
        <v>0</v>
      </c>
      <c r="E32" s="26">
        <f>D32-C32</f>
        <v>0</v>
      </c>
    </row>
    <row r="33" spans="1:5" ht="18" customHeight="1" x14ac:dyDescent="0.15">
      <c r="A33" s="6" t="s">
        <v>27</v>
      </c>
      <c r="B33" s="3" t="s">
        <v>29</v>
      </c>
      <c r="C33" s="7">
        <f>SUMIF(仕訳入力!C$3:C$202,B33,仕訳入力!E$3:E$202)</f>
        <v>0</v>
      </c>
      <c r="D33" s="7">
        <f>SUMIF(仕訳入力!D$3:D$202,B33,仕訳入力!E$3:E$202)</f>
        <v>0</v>
      </c>
      <c r="E33" s="27">
        <f>D33-C33</f>
        <v>0</v>
      </c>
    </row>
    <row r="34" spans="1:5" ht="20.100000000000001" customHeight="1" x14ac:dyDescent="0.15">
      <c r="A34" s="19"/>
      <c r="B34" s="19" t="s">
        <v>66</v>
      </c>
      <c r="C34" s="20">
        <f>SUM(C31:C33)</f>
        <v>0</v>
      </c>
      <c r="D34" s="20">
        <f>SUM(D31:D33)</f>
        <v>0</v>
      </c>
      <c r="E34" s="28">
        <f>SUM(D31:D33)-SUM(C31:C33)</f>
        <v>0</v>
      </c>
    </row>
    <row r="36" spans="1:5" ht="20.100000000000001" customHeight="1" x14ac:dyDescent="0.15">
      <c r="A36" s="42" t="s">
        <v>67</v>
      </c>
      <c r="B36" s="39"/>
      <c r="C36" s="39"/>
      <c r="D36" s="39"/>
      <c r="E36" s="39"/>
    </row>
    <row r="37" spans="1:5" ht="18" customHeight="1" x14ac:dyDescent="0.15">
      <c r="A37" s="6" t="s">
        <v>31</v>
      </c>
      <c r="B37" s="3" t="s">
        <v>30</v>
      </c>
      <c r="C37" s="7">
        <f>SUMIF(仕訳入力!C$3:C$202,B37,仕訳入力!E$3:E$202)</f>
        <v>0</v>
      </c>
      <c r="D37" s="7">
        <f>SUMIF(仕訳入力!D$3:D$202,B37,仕訳入力!E$3:E$202)</f>
        <v>0</v>
      </c>
      <c r="E37" s="27">
        <f>D37-C37</f>
        <v>0</v>
      </c>
    </row>
    <row r="38" spans="1:5" ht="18" customHeight="1" x14ac:dyDescent="0.15">
      <c r="A38" s="16" t="s">
        <v>31</v>
      </c>
      <c r="B38" s="17" t="s">
        <v>32</v>
      </c>
      <c r="C38" s="18">
        <f>SUMIF(仕訳入力!C$3:C$202,B38,仕訳入力!E$3:E$202)</f>
        <v>0</v>
      </c>
      <c r="D38" s="18">
        <f>SUMIF(仕訳入力!D$3:D$202,B38,仕訳入力!E$3:E$202)</f>
        <v>0</v>
      </c>
      <c r="E38" s="26">
        <f>D38-C38</f>
        <v>0</v>
      </c>
    </row>
    <row r="39" spans="1:5" ht="18" customHeight="1" x14ac:dyDescent="0.15">
      <c r="A39" s="6" t="s">
        <v>31</v>
      </c>
      <c r="B39" s="3" t="s">
        <v>33</v>
      </c>
      <c r="C39" s="7">
        <f>SUMIF(仕訳入力!C$3:C$202,B39,仕訳入力!E$3:E$202)</f>
        <v>0</v>
      </c>
      <c r="D39" s="7">
        <f>SUMIF(仕訳入力!D$3:D$202,B39,仕訳入力!E$3:E$202)</f>
        <v>0</v>
      </c>
      <c r="E39" s="27">
        <f>D39-C39</f>
        <v>0</v>
      </c>
    </row>
    <row r="40" spans="1:5" ht="20.100000000000001" customHeight="1" x14ac:dyDescent="0.15">
      <c r="A40" s="19"/>
      <c r="B40" s="19" t="s">
        <v>68</v>
      </c>
      <c r="C40" s="20">
        <f>SUM(C37:C39)</f>
        <v>0</v>
      </c>
      <c r="D40" s="20">
        <f>SUM(D37:D39)</f>
        <v>0</v>
      </c>
      <c r="E40" s="28">
        <f>SUM(D37:D39)-SUM(C37:C39)</f>
        <v>0</v>
      </c>
    </row>
    <row r="42" spans="1:5" ht="20.100000000000001" customHeight="1" x14ac:dyDescent="0.15">
      <c r="A42" s="46" t="s">
        <v>69</v>
      </c>
      <c r="B42" s="39"/>
      <c r="C42" s="39"/>
      <c r="D42" s="39"/>
      <c r="E42" s="39"/>
    </row>
    <row r="43" spans="1:5" ht="18" customHeight="1" x14ac:dyDescent="0.15">
      <c r="A43" s="6" t="s">
        <v>35</v>
      </c>
      <c r="B43" s="3" t="s">
        <v>34</v>
      </c>
      <c r="C43" s="7">
        <f>SUMIF(仕訳入力!C$3:C$202,B43,仕訳入力!E$3:E$202)</f>
        <v>0</v>
      </c>
      <c r="D43" s="7">
        <f>SUMIF(仕訳入力!D$3:D$202,B43,仕訳入力!E$3:E$202)</f>
        <v>0</v>
      </c>
      <c r="E43" s="27">
        <f t="shared" ref="E43:E57" si="2">C43-D43</f>
        <v>0</v>
      </c>
    </row>
    <row r="44" spans="1:5" ht="18" customHeight="1" x14ac:dyDescent="0.15">
      <c r="A44" s="16" t="s">
        <v>35</v>
      </c>
      <c r="B44" s="17" t="s">
        <v>36</v>
      </c>
      <c r="C44" s="18">
        <f>SUMIF(仕訳入力!C$3:C$202,B44,仕訳入力!E$3:E$202)</f>
        <v>0</v>
      </c>
      <c r="D44" s="18">
        <f>SUMIF(仕訳入力!D$3:D$202,B44,仕訳入力!E$3:E$202)</f>
        <v>0</v>
      </c>
      <c r="E44" s="26">
        <f t="shared" si="2"/>
        <v>0</v>
      </c>
    </row>
    <row r="45" spans="1:5" ht="18" customHeight="1" x14ac:dyDescent="0.15">
      <c r="A45" s="6" t="s">
        <v>35</v>
      </c>
      <c r="B45" s="3" t="s">
        <v>37</v>
      </c>
      <c r="C45" s="7">
        <f>SUMIF(仕訳入力!C$3:C$202,B45,仕訳入力!E$3:E$202)</f>
        <v>0</v>
      </c>
      <c r="D45" s="7">
        <f>SUMIF(仕訳入力!D$3:D$202,B45,仕訳入力!E$3:E$202)</f>
        <v>0</v>
      </c>
      <c r="E45" s="27">
        <f t="shared" si="2"/>
        <v>0</v>
      </c>
    </row>
    <row r="46" spans="1:5" ht="18" customHeight="1" x14ac:dyDescent="0.15">
      <c r="A46" s="16" t="s">
        <v>35</v>
      </c>
      <c r="B46" s="17" t="s">
        <v>38</v>
      </c>
      <c r="C46" s="18">
        <f>SUMIF(仕訳入力!C$3:C$202,B46,仕訳入力!E$3:E$202)</f>
        <v>0</v>
      </c>
      <c r="D46" s="18">
        <f>SUMIF(仕訳入力!D$3:D$202,B46,仕訳入力!E$3:E$202)</f>
        <v>0</v>
      </c>
      <c r="E46" s="26">
        <f t="shared" si="2"/>
        <v>0</v>
      </c>
    </row>
    <row r="47" spans="1:5" ht="18" customHeight="1" x14ac:dyDescent="0.15">
      <c r="A47" s="6" t="s">
        <v>35</v>
      </c>
      <c r="B47" s="3" t="s">
        <v>39</v>
      </c>
      <c r="C47" s="7">
        <f>SUMIF(仕訳入力!C$3:C$202,B47,仕訳入力!E$3:E$202)</f>
        <v>0</v>
      </c>
      <c r="D47" s="7">
        <f>SUMIF(仕訳入力!D$3:D$202,B47,仕訳入力!E$3:E$202)</f>
        <v>0</v>
      </c>
      <c r="E47" s="27">
        <f t="shared" si="2"/>
        <v>0</v>
      </c>
    </row>
    <row r="48" spans="1:5" ht="18" customHeight="1" x14ac:dyDescent="0.15">
      <c r="A48" s="16" t="s">
        <v>35</v>
      </c>
      <c r="B48" s="17" t="s">
        <v>40</v>
      </c>
      <c r="C48" s="18">
        <f>SUMIF(仕訳入力!C$3:C$202,B48,仕訳入力!E$3:E$202)</f>
        <v>0</v>
      </c>
      <c r="D48" s="18">
        <f>SUMIF(仕訳入力!D$3:D$202,B48,仕訳入力!E$3:E$202)</f>
        <v>0</v>
      </c>
      <c r="E48" s="26">
        <f t="shared" si="2"/>
        <v>0</v>
      </c>
    </row>
    <row r="49" spans="1:5" ht="18" customHeight="1" x14ac:dyDescent="0.15">
      <c r="A49" s="6" t="s">
        <v>35</v>
      </c>
      <c r="B49" s="3" t="s">
        <v>41</v>
      </c>
      <c r="C49" s="7">
        <f>SUMIF(仕訳入力!C$3:C$202,B49,仕訳入力!E$3:E$202)</f>
        <v>0</v>
      </c>
      <c r="D49" s="7">
        <f>SUMIF(仕訳入力!D$3:D$202,B49,仕訳入力!E$3:E$202)</f>
        <v>0</v>
      </c>
      <c r="E49" s="27">
        <f t="shared" si="2"/>
        <v>0</v>
      </c>
    </row>
    <row r="50" spans="1:5" ht="18" customHeight="1" x14ac:dyDescent="0.15">
      <c r="A50" s="16" t="s">
        <v>35</v>
      </c>
      <c r="B50" s="17" t="s">
        <v>42</v>
      </c>
      <c r="C50" s="18">
        <f>SUMIF(仕訳入力!C$3:C$202,B50,仕訳入力!E$3:E$202)</f>
        <v>0</v>
      </c>
      <c r="D50" s="18">
        <f>SUMIF(仕訳入力!D$3:D$202,B50,仕訳入力!E$3:E$202)</f>
        <v>0</v>
      </c>
      <c r="E50" s="26">
        <f t="shared" si="2"/>
        <v>0</v>
      </c>
    </row>
    <row r="51" spans="1:5" ht="18" customHeight="1" x14ac:dyDescent="0.15">
      <c r="A51" s="6" t="s">
        <v>35</v>
      </c>
      <c r="B51" s="3" t="s">
        <v>43</v>
      </c>
      <c r="C51" s="7">
        <f>SUMIF(仕訳入力!C$3:C$202,B51,仕訳入力!E$3:E$202)</f>
        <v>0</v>
      </c>
      <c r="D51" s="7">
        <f>SUMIF(仕訳入力!D$3:D$202,B51,仕訳入力!E$3:E$202)</f>
        <v>0</v>
      </c>
      <c r="E51" s="27">
        <f t="shared" si="2"/>
        <v>0</v>
      </c>
    </row>
    <row r="52" spans="1:5" ht="18" customHeight="1" x14ac:dyDescent="0.15">
      <c r="A52" s="16" t="s">
        <v>35</v>
      </c>
      <c r="B52" s="17" t="s">
        <v>44</v>
      </c>
      <c r="C52" s="18">
        <f>SUMIF(仕訳入力!C$3:C$202,B52,仕訳入力!E$3:E$202)</f>
        <v>0</v>
      </c>
      <c r="D52" s="18">
        <f>SUMIF(仕訳入力!D$3:D$202,B52,仕訳入力!E$3:E$202)</f>
        <v>0</v>
      </c>
      <c r="E52" s="26">
        <f t="shared" si="2"/>
        <v>0</v>
      </c>
    </row>
    <row r="53" spans="1:5" ht="18" customHeight="1" x14ac:dyDescent="0.15">
      <c r="A53" s="6" t="s">
        <v>35</v>
      </c>
      <c r="B53" s="3" t="s">
        <v>45</v>
      </c>
      <c r="C53" s="7">
        <f>SUMIF(仕訳入力!C$3:C$202,B53,仕訳入力!E$3:E$202)</f>
        <v>0</v>
      </c>
      <c r="D53" s="7">
        <f>SUMIF(仕訳入力!D$3:D$202,B53,仕訳入力!E$3:E$202)</f>
        <v>0</v>
      </c>
      <c r="E53" s="27">
        <f t="shared" si="2"/>
        <v>0</v>
      </c>
    </row>
    <row r="54" spans="1:5" ht="18" customHeight="1" x14ac:dyDescent="0.15">
      <c r="A54" s="16" t="s">
        <v>35</v>
      </c>
      <c r="B54" s="17" t="s">
        <v>46</v>
      </c>
      <c r="C54" s="18">
        <f>SUMIF(仕訳入力!C$3:C$202,B54,仕訳入力!E$3:E$202)</f>
        <v>0</v>
      </c>
      <c r="D54" s="18">
        <f>SUMIF(仕訳入力!D$3:D$202,B54,仕訳入力!E$3:E$202)</f>
        <v>0</v>
      </c>
      <c r="E54" s="26">
        <f t="shared" si="2"/>
        <v>0</v>
      </c>
    </row>
    <row r="55" spans="1:5" ht="18" customHeight="1" x14ac:dyDescent="0.15">
      <c r="A55" s="6" t="s">
        <v>35</v>
      </c>
      <c r="B55" s="3" t="s">
        <v>47</v>
      </c>
      <c r="C55" s="7">
        <f>SUMIF(仕訳入力!C$3:C$202,B55,仕訳入力!E$3:E$202)</f>
        <v>0</v>
      </c>
      <c r="D55" s="7">
        <f>SUMIF(仕訳入力!D$3:D$202,B55,仕訳入力!E$3:E$202)</f>
        <v>0</v>
      </c>
      <c r="E55" s="27">
        <f t="shared" si="2"/>
        <v>0</v>
      </c>
    </row>
    <row r="56" spans="1:5" ht="18" customHeight="1" x14ac:dyDescent="0.15">
      <c r="A56" s="16" t="s">
        <v>35</v>
      </c>
      <c r="B56" s="17" t="s">
        <v>48</v>
      </c>
      <c r="C56" s="18">
        <f>SUMIF(仕訳入力!C$3:C$202,B56,仕訳入力!E$3:E$202)</f>
        <v>0</v>
      </c>
      <c r="D56" s="18">
        <f>SUMIF(仕訳入力!D$3:D$202,B56,仕訳入力!E$3:E$202)</f>
        <v>0</v>
      </c>
      <c r="E56" s="26">
        <f t="shared" si="2"/>
        <v>0</v>
      </c>
    </row>
    <row r="57" spans="1:5" ht="18" customHeight="1" x14ac:dyDescent="0.15">
      <c r="A57" s="6" t="s">
        <v>35</v>
      </c>
      <c r="B57" s="3" t="s">
        <v>49</v>
      </c>
      <c r="C57" s="7">
        <f>SUMIF(仕訳入力!C$3:C$202,B57,仕訳入力!E$3:E$202)</f>
        <v>0</v>
      </c>
      <c r="D57" s="7">
        <f>SUMIF(仕訳入力!D$3:D$202,B57,仕訳入力!E$3:E$202)</f>
        <v>0</v>
      </c>
      <c r="E57" s="27">
        <f t="shared" si="2"/>
        <v>0</v>
      </c>
    </row>
    <row r="58" spans="1:5" ht="20.100000000000001" customHeight="1" x14ac:dyDescent="0.15">
      <c r="A58" s="19"/>
      <c r="B58" s="19" t="s">
        <v>70</v>
      </c>
      <c r="C58" s="20">
        <f>SUM(C43:C57)</f>
        <v>0</v>
      </c>
      <c r="D58" s="20">
        <f>SUM(D43:D57)</f>
        <v>0</v>
      </c>
      <c r="E58" s="28">
        <f>SUM(E43:E57)</f>
        <v>0</v>
      </c>
    </row>
    <row r="59" spans="1:5" ht="17.25" customHeight="1" x14ac:dyDescent="0.15"/>
    <row r="61" spans="1:5" x14ac:dyDescent="0.15">
      <c r="B61" t="s">
        <v>84</v>
      </c>
    </row>
    <row r="62" spans="1:5" x14ac:dyDescent="0.15">
      <c r="B62" t="s">
        <v>85</v>
      </c>
      <c r="C62">
        <f>仕訳入力!E203</f>
        <v>0</v>
      </c>
    </row>
    <row r="63" spans="1:5" x14ac:dyDescent="0.15">
      <c r="B63" t="s">
        <v>86</v>
      </c>
      <c r="C63">
        <f>C18+C28+C34+C40+C58</f>
        <v>0</v>
      </c>
    </row>
    <row r="64" spans="1:5" x14ac:dyDescent="0.15">
      <c r="B64" t="s">
        <v>87</v>
      </c>
      <c r="C64">
        <f>D18+D28+D34+D40+D58</f>
        <v>0</v>
      </c>
    </row>
    <row r="65" spans="2:3" x14ac:dyDescent="0.15">
      <c r="B65" t="s">
        <v>88</v>
      </c>
      <c r="C65">
        <f>C62-C63</f>
        <v>0</v>
      </c>
    </row>
    <row r="66" spans="2:3" x14ac:dyDescent="0.15">
      <c r="B66" t="s">
        <v>89</v>
      </c>
      <c r="C66">
        <f>C62-C64</f>
        <v>0</v>
      </c>
    </row>
  </sheetData>
  <mergeCells count="6">
    <mergeCell ref="A1:E1"/>
    <mergeCell ref="A36:E36"/>
    <mergeCell ref="A3:E3"/>
    <mergeCell ref="A30:E30"/>
    <mergeCell ref="A20:E20"/>
    <mergeCell ref="A42:E42"/>
  </mergeCells>
  <phoneticPr fontId="10"/>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7"/>
  <sheetViews>
    <sheetView zoomScale="80" zoomScaleNormal="80" workbookViewId="0">
      <pane ySplit="2" topLeftCell="A3" activePane="bottomLeft" state="frozen"/>
      <selection pane="bottomLeft" activeCell="F29" sqref="F29"/>
    </sheetView>
  </sheetViews>
  <sheetFormatPr defaultRowHeight="13.5" x14ac:dyDescent="0.15"/>
  <cols>
    <col min="1" max="1" width="5" customWidth="1"/>
    <col min="2" max="2" width="22" customWidth="1"/>
    <col min="3" max="3" width="16" style="29" customWidth="1"/>
    <col min="4" max="4" width="3" customWidth="1"/>
    <col min="5" max="5" width="22" customWidth="1"/>
    <col min="6" max="6" width="16" style="29" customWidth="1"/>
  </cols>
  <sheetData>
    <row r="1" spans="1:6" ht="30" customHeight="1" x14ac:dyDescent="0.15">
      <c r="A1" s="51" t="s">
        <v>71</v>
      </c>
      <c r="B1" s="39"/>
      <c r="C1" s="39"/>
      <c r="D1" s="39"/>
      <c r="E1" s="39"/>
      <c r="F1" s="39"/>
    </row>
    <row r="2" spans="1:6" ht="18" customHeight="1" x14ac:dyDescent="0.15">
      <c r="A2" s="53" t="str">
        <f ca="1">TEXT(TODAY(),"YYYY年MM月DD日　現在")</f>
        <v>2026年08月25日 現在</v>
      </c>
      <c r="B2" s="39"/>
      <c r="C2" s="39"/>
      <c r="D2" s="39"/>
      <c r="E2" s="39"/>
      <c r="F2" s="39"/>
    </row>
    <row r="3" spans="1:6" ht="20.100000000000001" customHeight="1" x14ac:dyDescent="0.15">
      <c r="B3" s="47" t="s">
        <v>72</v>
      </c>
      <c r="C3" s="39"/>
    </row>
    <row r="4" spans="1:6" ht="20.100000000000001" customHeight="1" x14ac:dyDescent="0.15">
      <c r="B4" s="49" t="s">
        <v>3</v>
      </c>
      <c r="C4" s="30">
        <f>IFERROR(VLOOKUP("現金",科目別集計!B:E,4,0),0)</f>
        <v>0</v>
      </c>
      <c r="E4" s="47" t="s">
        <v>73</v>
      </c>
      <c r="F4" s="39"/>
    </row>
    <row r="5" spans="1:6" ht="18" customHeight="1" x14ac:dyDescent="0.15">
      <c r="B5" s="48" t="s">
        <v>5</v>
      </c>
      <c r="C5" s="31">
        <f>IFERROR(VLOOKUP("普通預金",科目別集計!B:E,4,0),0)</f>
        <v>0</v>
      </c>
      <c r="E5" s="3" t="s">
        <v>18</v>
      </c>
      <c r="F5" s="31">
        <f>IFERROR(VLOOKUP("買掛金",科目別集計!B:E,4,0),0)</f>
        <v>0</v>
      </c>
    </row>
    <row r="6" spans="1:6" ht="18" customHeight="1" x14ac:dyDescent="0.15">
      <c r="B6" s="49" t="s">
        <v>6</v>
      </c>
      <c r="C6" s="30">
        <f>IFERROR(VLOOKUP("当座預金",科目別集計!B:E,4,0),0)</f>
        <v>0</v>
      </c>
      <c r="E6" s="2" t="s">
        <v>20</v>
      </c>
      <c r="F6" s="30">
        <f>IFERROR(VLOOKUP("支払手形",科目別集計!B:E,4,0),0)</f>
        <v>0</v>
      </c>
    </row>
    <row r="7" spans="1:6" ht="18" customHeight="1" x14ac:dyDescent="0.15">
      <c r="B7" s="48" t="s">
        <v>7</v>
      </c>
      <c r="C7" s="31">
        <f>IFERROR(VLOOKUP("売掛金",科目別集計!B:E,4,0),0)</f>
        <v>0</v>
      </c>
      <c r="E7" s="3" t="s">
        <v>21</v>
      </c>
      <c r="F7" s="31">
        <f>IFERROR(VLOOKUP("未払金",科目別集計!B:E,4,0),0)</f>
        <v>0</v>
      </c>
    </row>
    <row r="8" spans="1:6" ht="18" customHeight="1" x14ac:dyDescent="0.15">
      <c r="B8" s="49" t="s">
        <v>8</v>
      </c>
      <c r="C8" s="30">
        <f>IFERROR(VLOOKUP("受取手形",科目別集計!B:E,4,0),0)</f>
        <v>0</v>
      </c>
      <c r="E8" s="2" t="s">
        <v>22</v>
      </c>
      <c r="F8" s="30">
        <f>IFERROR(VLOOKUP("前受金",科目別集計!B:E,4,0),0)</f>
        <v>0</v>
      </c>
    </row>
    <row r="9" spans="1:6" ht="18" customHeight="1" x14ac:dyDescent="0.15">
      <c r="B9" s="48" t="s">
        <v>9</v>
      </c>
      <c r="C9" s="31">
        <f>IFERROR(VLOOKUP("棚卸資産",科目別集計!B:E,4,0),0)</f>
        <v>0</v>
      </c>
      <c r="E9" s="3" t="s">
        <v>23</v>
      </c>
      <c r="F9" s="31">
        <f>IFERROR(VLOOKUP("預り金",科目別集計!B:E,4,0),0)</f>
        <v>0</v>
      </c>
    </row>
    <row r="10" spans="1:6" ht="18" customHeight="1" x14ac:dyDescent="0.15">
      <c r="B10" s="49" t="s">
        <v>10</v>
      </c>
      <c r="C10" s="30">
        <f>IFERROR(VLOOKUP("前払費用",科目別集計!B:E,4,0),0)</f>
        <v>0</v>
      </c>
      <c r="E10" s="2" t="s">
        <v>24</v>
      </c>
      <c r="F10" s="30">
        <f>IFERROR(VLOOKUP("借入金",科目別集計!B:E,4,0),0)</f>
        <v>0</v>
      </c>
    </row>
    <row r="11" spans="1:6" ht="18" customHeight="1" x14ac:dyDescent="0.15">
      <c r="B11" s="48" t="s">
        <v>11</v>
      </c>
      <c r="C11" s="31">
        <f>IFERROR(VLOOKUP("仮払金",科目別集計!B:E,4,0),0)</f>
        <v>0</v>
      </c>
      <c r="E11" s="3" t="s">
        <v>25</v>
      </c>
      <c r="F11" s="31">
        <f>IFERROR(VLOOKUP("未払消費税",科目別集計!B:E,4,0),0)</f>
        <v>0</v>
      </c>
    </row>
    <row r="12" spans="1:6" ht="20.100000000000001" customHeight="1" x14ac:dyDescent="0.15">
      <c r="B12" s="49" t="s">
        <v>12</v>
      </c>
      <c r="C12" s="30">
        <f>IFERROR(VLOOKUP("建物",科目別集計!B:E,4,0),0)</f>
        <v>0</v>
      </c>
      <c r="E12" s="21" t="s">
        <v>74</v>
      </c>
      <c r="F12" s="28">
        <f>SUM(F5:F11)</f>
        <v>0</v>
      </c>
    </row>
    <row r="13" spans="1:6" ht="18" customHeight="1" x14ac:dyDescent="0.15">
      <c r="B13" s="48" t="s">
        <v>13</v>
      </c>
      <c r="C13" s="31">
        <f>IFERROR(VLOOKUP("備品",科目別集計!B:E,4,0),0)</f>
        <v>0</v>
      </c>
    </row>
    <row r="14" spans="1:6" ht="20.100000000000001" customHeight="1" x14ac:dyDescent="0.15">
      <c r="B14" s="49" t="s">
        <v>14</v>
      </c>
      <c r="C14" s="30">
        <f>IFERROR(VLOOKUP("工具器具備品",科目別集計!B:E,4,0),0)</f>
        <v>0</v>
      </c>
      <c r="E14" s="50" t="s">
        <v>75</v>
      </c>
      <c r="F14" s="39"/>
    </row>
    <row r="15" spans="1:6" ht="18" customHeight="1" x14ac:dyDescent="0.15">
      <c r="B15" s="48" t="s">
        <v>15</v>
      </c>
      <c r="C15" s="31">
        <f>IFERROR(VLOOKUP("車両運搬具",科目別集計!B:E,4,0),0)</f>
        <v>0</v>
      </c>
      <c r="E15" s="3" t="s">
        <v>26</v>
      </c>
      <c r="F15" s="31">
        <f>IFERROR(VLOOKUP("元入金",科目別集計!B:E,4,0),0)</f>
        <v>0</v>
      </c>
    </row>
    <row r="16" spans="1:6" ht="18" customHeight="1" x14ac:dyDescent="0.15">
      <c r="B16" s="49" t="s">
        <v>16</v>
      </c>
      <c r="C16" s="30">
        <f>IFERROR(VLOOKUP("土地",科目別集計!B:E,4,0),0)</f>
        <v>0</v>
      </c>
      <c r="E16" s="2" t="s">
        <v>28</v>
      </c>
      <c r="F16" s="30">
        <f>IFERROR(VLOOKUP("事業主貸",科目別集計!B:E,4,0),0)</f>
        <v>0</v>
      </c>
    </row>
    <row r="17" spans="2:6" ht="18" customHeight="1" x14ac:dyDescent="0.15">
      <c r="B17" s="48" t="s">
        <v>17</v>
      </c>
      <c r="C17" s="31">
        <f>IFERROR(VLOOKUP("敷金・保証金",科目別集計!B:E,4,0),0)</f>
        <v>0</v>
      </c>
      <c r="E17" s="3" t="s">
        <v>29</v>
      </c>
      <c r="F17" s="31">
        <f>IFERROR(VLOOKUP("事業主借",科目別集計!B:E,4,0),0)</f>
        <v>0</v>
      </c>
    </row>
    <row r="18" spans="2:6" ht="20.100000000000001" customHeight="1" x14ac:dyDescent="0.15">
      <c r="B18" s="21" t="s">
        <v>76</v>
      </c>
      <c r="C18" s="28">
        <f>SUM(C4:C17)</f>
        <v>0</v>
      </c>
      <c r="E18" s="21" t="s">
        <v>77</v>
      </c>
      <c r="F18" s="28">
        <f>SUM(F15:F17)</f>
        <v>0</v>
      </c>
    </row>
    <row r="20" spans="2:6" ht="20.100000000000001" customHeight="1" x14ac:dyDescent="0.15">
      <c r="B20" s="52" t="s">
        <v>78</v>
      </c>
      <c r="C20" s="39"/>
      <c r="E20" s="54" t="s">
        <v>79</v>
      </c>
      <c r="F20" s="39"/>
    </row>
    <row r="21" spans="2:6" ht="18" customHeight="1" x14ac:dyDescent="0.15">
      <c r="B21" s="3" t="s">
        <v>30</v>
      </c>
      <c r="C21" s="31">
        <f>IFERROR(VLOOKUP("売上高",科目別集計!B:E,4,0),0)</f>
        <v>0</v>
      </c>
      <c r="E21" s="3" t="s">
        <v>34</v>
      </c>
      <c r="F21" s="31">
        <f>IFERROR(VLOOKUP("仕入高",科目別集計!B:E,4,0),0)</f>
        <v>0</v>
      </c>
    </row>
    <row r="22" spans="2:6" ht="18" customHeight="1" x14ac:dyDescent="0.15">
      <c r="B22" s="17" t="s">
        <v>32</v>
      </c>
      <c r="C22" s="32">
        <f>IFERROR(VLOOKUP("雑収入",科目別集計!B:E,4,0),0)</f>
        <v>0</v>
      </c>
      <c r="E22" s="22" t="s">
        <v>36</v>
      </c>
      <c r="F22" s="33">
        <f>IFERROR(VLOOKUP("給料賃金",科目別集計!B:E,4,0),0)</f>
        <v>0</v>
      </c>
    </row>
    <row r="23" spans="2:6" ht="18" customHeight="1" x14ac:dyDescent="0.15">
      <c r="B23" s="3" t="s">
        <v>33</v>
      </c>
      <c r="C23" s="31">
        <f>IFERROR(VLOOKUP("受取利息",科目別集計!B:E,4,0),0)</f>
        <v>0</v>
      </c>
      <c r="E23" s="3" t="s">
        <v>37</v>
      </c>
      <c r="F23" s="31">
        <f>IFERROR(VLOOKUP("外注費",科目別集計!B:E,4,0),0)</f>
        <v>0</v>
      </c>
    </row>
    <row r="24" spans="2:6" ht="18" customHeight="1" x14ac:dyDescent="0.15">
      <c r="B24" s="21" t="s">
        <v>80</v>
      </c>
      <c r="C24" s="28">
        <f>SUM(C21:C23)</f>
        <v>0</v>
      </c>
      <c r="E24" s="22" t="s">
        <v>38</v>
      </c>
      <c r="F24" s="33">
        <f>IFERROR(VLOOKUP("地代家賃",科目別集計!B:E,4,0),0)</f>
        <v>0</v>
      </c>
    </row>
    <row r="25" spans="2:6" ht="18" customHeight="1" x14ac:dyDescent="0.15">
      <c r="E25" s="3" t="s">
        <v>39</v>
      </c>
      <c r="F25" s="31">
        <f>IFERROR(VLOOKUP("水道光熱費",科目別集計!B:E,4,0),0)</f>
        <v>0</v>
      </c>
    </row>
    <row r="26" spans="2:6" ht="18" customHeight="1" x14ac:dyDescent="0.15">
      <c r="E26" s="22" t="s">
        <v>40</v>
      </c>
      <c r="F26" s="33">
        <f>IFERROR(VLOOKUP("通信費",科目別集計!B:E,4,0),0)</f>
        <v>0</v>
      </c>
    </row>
    <row r="27" spans="2:6" ht="18" customHeight="1" x14ac:dyDescent="0.15">
      <c r="E27" s="3" t="s">
        <v>41</v>
      </c>
      <c r="F27" s="31">
        <f>IFERROR(VLOOKUP("旅費交通費",科目別集計!B:E,4,0),0)</f>
        <v>0</v>
      </c>
    </row>
    <row r="28" spans="2:6" ht="18" customHeight="1" x14ac:dyDescent="0.15">
      <c r="E28" s="22" t="s">
        <v>42</v>
      </c>
      <c r="F28" s="33">
        <f>IFERROR(VLOOKUP("消耗品費",科目別集計!B:E,4,0),0)</f>
        <v>0</v>
      </c>
    </row>
    <row r="29" spans="2:6" ht="18" customHeight="1" x14ac:dyDescent="0.15">
      <c r="E29" s="3" t="s">
        <v>43</v>
      </c>
      <c r="F29" s="31">
        <f>IFERROR(VLOOKUP("広告宣伝費",科目別集計!B:E,4,0),0)</f>
        <v>0</v>
      </c>
    </row>
    <row r="30" spans="2:6" ht="18" customHeight="1" x14ac:dyDescent="0.15">
      <c r="E30" s="22" t="s">
        <v>44</v>
      </c>
      <c r="F30" s="33">
        <f>IFERROR(VLOOKUP("接待交際費",科目別集計!B:E,4,0),0)</f>
        <v>0</v>
      </c>
    </row>
    <row r="31" spans="2:6" ht="18" customHeight="1" x14ac:dyDescent="0.15">
      <c r="E31" s="3" t="s">
        <v>45</v>
      </c>
      <c r="F31" s="31">
        <f>IFERROR(VLOOKUP("損害保険料",科目別集計!B:E,4,0),0)</f>
        <v>0</v>
      </c>
    </row>
    <row r="32" spans="2:6" ht="18" customHeight="1" x14ac:dyDescent="0.15">
      <c r="E32" s="22" t="s">
        <v>46</v>
      </c>
      <c r="F32" s="33">
        <f>IFERROR(VLOOKUP("修繕費",科目別集計!B:E,4,0),0)</f>
        <v>0</v>
      </c>
    </row>
    <row r="33" spans="5:6" ht="18" customHeight="1" x14ac:dyDescent="0.15">
      <c r="E33" s="3" t="s">
        <v>47</v>
      </c>
      <c r="F33" s="31">
        <f>IFERROR(VLOOKUP("減価償却費",科目別集計!B:E,4,0),0)</f>
        <v>0</v>
      </c>
    </row>
    <row r="34" spans="5:6" ht="18" customHeight="1" x14ac:dyDescent="0.15">
      <c r="E34" s="22" t="s">
        <v>48</v>
      </c>
      <c r="F34" s="33">
        <f>IFERROR(VLOOKUP("支払利息",科目別集計!B:E,4,0),0)</f>
        <v>0</v>
      </c>
    </row>
    <row r="35" spans="5:6" ht="18" customHeight="1" x14ac:dyDescent="0.15">
      <c r="E35" s="3" t="s">
        <v>49</v>
      </c>
      <c r="F35" s="31">
        <f>IFERROR(VLOOKUP("雑費",科目別集計!B:E,4,0),0)</f>
        <v>0</v>
      </c>
    </row>
    <row r="36" spans="5:6" ht="20.100000000000001" customHeight="1" x14ac:dyDescent="0.15">
      <c r="E36" s="21" t="s">
        <v>81</v>
      </c>
      <c r="F36" s="28">
        <f>SUM(F21:F35)</f>
        <v>0</v>
      </c>
    </row>
    <row r="37" spans="5:6" ht="26.1" customHeight="1" x14ac:dyDescent="0.15">
      <c r="E37" s="23" t="s">
        <v>82</v>
      </c>
      <c r="F37" s="34">
        <f>C24-F36</f>
        <v>0</v>
      </c>
    </row>
  </sheetData>
  <mergeCells count="21">
    <mergeCell ref="A1:F1"/>
    <mergeCell ref="B20:C20"/>
    <mergeCell ref="B10"/>
    <mergeCell ref="A2:F2"/>
    <mergeCell ref="E4:F4"/>
    <mergeCell ref="B4"/>
    <mergeCell ref="E20:F20"/>
    <mergeCell ref="B7"/>
    <mergeCell ref="B16"/>
    <mergeCell ref="B12"/>
    <mergeCell ref="B11"/>
    <mergeCell ref="B14"/>
    <mergeCell ref="B8"/>
    <mergeCell ref="B17"/>
    <mergeCell ref="B13"/>
    <mergeCell ref="B9"/>
    <mergeCell ref="B3:C3"/>
    <mergeCell ref="B15"/>
    <mergeCell ref="B6"/>
    <mergeCell ref="E14:F14"/>
    <mergeCell ref="B5"/>
  </mergeCells>
  <phoneticPr fontId="10"/>
  <pageMargins left="0.75" right="0.75" top="1" bottom="1" header="0.5" footer="0.5"/>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3"/>
  <sheetViews>
    <sheetView workbookViewId="0">
      <selection activeCell="B12" sqref="B12"/>
    </sheetView>
  </sheetViews>
  <sheetFormatPr defaultRowHeight="13.5" x14ac:dyDescent="0.15"/>
  <cols>
    <col min="1" max="1" width="18" customWidth="1"/>
    <col min="2" max="2" width="12" customWidth="1"/>
    <col min="3" max="3" width="35" customWidth="1"/>
    <col min="5" max="5" width="30" customWidth="1"/>
  </cols>
  <sheetData>
    <row r="1" spans="1:3" ht="21.95" customHeight="1" x14ac:dyDescent="0.15">
      <c r="A1" s="1" t="s">
        <v>0</v>
      </c>
      <c r="B1" s="1" t="s">
        <v>1</v>
      </c>
      <c r="C1" s="1" t="s">
        <v>2</v>
      </c>
    </row>
    <row r="2" spans="1:3" x14ac:dyDescent="0.15">
      <c r="A2" s="2" t="s">
        <v>3</v>
      </c>
      <c r="B2" s="2" t="s">
        <v>4</v>
      </c>
      <c r="C2" s="2"/>
    </row>
    <row r="3" spans="1:3" x14ac:dyDescent="0.15">
      <c r="A3" s="3" t="s">
        <v>5</v>
      </c>
      <c r="B3" s="3" t="s">
        <v>4</v>
      </c>
      <c r="C3" s="3"/>
    </row>
    <row r="4" spans="1:3" x14ac:dyDescent="0.15">
      <c r="A4" s="2" t="s">
        <v>6</v>
      </c>
      <c r="B4" s="2" t="s">
        <v>4</v>
      </c>
      <c r="C4" s="2"/>
    </row>
    <row r="5" spans="1:3" x14ac:dyDescent="0.15">
      <c r="A5" s="3" t="s">
        <v>7</v>
      </c>
      <c r="B5" s="3" t="s">
        <v>4</v>
      </c>
      <c r="C5" s="3"/>
    </row>
    <row r="6" spans="1:3" x14ac:dyDescent="0.15">
      <c r="A6" s="2" t="s">
        <v>8</v>
      </c>
      <c r="B6" s="2" t="s">
        <v>4</v>
      </c>
      <c r="C6" s="2"/>
    </row>
    <row r="7" spans="1:3" x14ac:dyDescent="0.15">
      <c r="A7" s="3" t="s">
        <v>9</v>
      </c>
      <c r="B7" s="3" t="s">
        <v>4</v>
      </c>
      <c r="C7" s="3"/>
    </row>
    <row r="8" spans="1:3" x14ac:dyDescent="0.15">
      <c r="A8" s="2" t="s">
        <v>10</v>
      </c>
      <c r="B8" s="2" t="s">
        <v>4</v>
      </c>
      <c r="C8" s="2"/>
    </row>
    <row r="9" spans="1:3" x14ac:dyDescent="0.15">
      <c r="A9" s="3" t="s">
        <v>11</v>
      </c>
      <c r="B9" s="3" t="s">
        <v>4</v>
      </c>
      <c r="C9" s="3"/>
    </row>
    <row r="10" spans="1:3" x14ac:dyDescent="0.15">
      <c r="A10" s="2" t="s">
        <v>12</v>
      </c>
      <c r="B10" s="2" t="s">
        <v>4</v>
      </c>
      <c r="C10" s="2"/>
    </row>
    <row r="11" spans="1:3" x14ac:dyDescent="0.15">
      <c r="A11" s="3" t="s">
        <v>13</v>
      </c>
      <c r="B11" s="3" t="s">
        <v>4</v>
      </c>
      <c r="C11" s="3"/>
    </row>
    <row r="12" spans="1:3" x14ac:dyDescent="0.15">
      <c r="A12" s="2" t="s">
        <v>14</v>
      </c>
      <c r="B12" s="2" t="s">
        <v>4</v>
      </c>
      <c r="C12" s="2"/>
    </row>
    <row r="13" spans="1:3" x14ac:dyDescent="0.15">
      <c r="A13" s="3" t="s">
        <v>15</v>
      </c>
      <c r="B13" s="3" t="s">
        <v>4</v>
      </c>
      <c r="C13" s="3"/>
    </row>
    <row r="14" spans="1:3" x14ac:dyDescent="0.15">
      <c r="A14" s="2" t="s">
        <v>16</v>
      </c>
      <c r="B14" s="2" t="s">
        <v>4</v>
      </c>
      <c r="C14" s="2"/>
    </row>
    <row r="15" spans="1:3" x14ac:dyDescent="0.15">
      <c r="A15" s="3" t="s">
        <v>17</v>
      </c>
      <c r="B15" s="3" t="s">
        <v>4</v>
      </c>
      <c r="C15" s="3"/>
    </row>
    <row r="16" spans="1:3" x14ac:dyDescent="0.15">
      <c r="A16" s="2" t="s">
        <v>18</v>
      </c>
      <c r="B16" s="2" t="s">
        <v>19</v>
      </c>
      <c r="C16" s="2"/>
    </row>
    <row r="17" spans="1:3" x14ac:dyDescent="0.15">
      <c r="A17" s="3" t="s">
        <v>20</v>
      </c>
      <c r="B17" s="3" t="s">
        <v>19</v>
      </c>
      <c r="C17" s="3"/>
    </row>
    <row r="18" spans="1:3" x14ac:dyDescent="0.15">
      <c r="A18" s="2" t="s">
        <v>21</v>
      </c>
      <c r="B18" s="2" t="s">
        <v>19</v>
      </c>
      <c r="C18" s="2"/>
    </row>
    <row r="19" spans="1:3" x14ac:dyDescent="0.15">
      <c r="A19" s="3" t="s">
        <v>22</v>
      </c>
      <c r="B19" s="3" t="s">
        <v>19</v>
      </c>
      <c r="C19" s="3"/>
    </row>
    <row r="20" spans="1:3" x14ac:dyDescent="0.15">
      <c r="A20" s="2" t="s">
        <v>23</v>
      </c>
      <c r="B20" s="2" t="s">
        <v>19</v>
      </c>
      <c r="C20" s="2"/>
    </row>
    <row r="21" spans="1:3" x14ac:dyDescent="0.15">
      <c r="A21" s="3" t="s">
        <v>24</v>
      </c>
      <c r="B21" s="3" t="s">
        <v>19</v>
      </c>
      <c r="C21" s="3"/>
    </row>
    <row r="22" spans="1:3" x14ac:dyDescent="0.15">
      <c r="A22" s="2" t="s">
        <v>25</v>
      </c>
      <c r="B22" s="2" t="s">
        <v>19</v>
      </c>
      <c r="C22" s="2"/>
    </row>
    <row r="23" spans="1:3" x14ac:dyDescent="0.15">
      <c r="A23" s="3" t="s">
        <v>26</v>
      </c>
      <c r="B23" s="3" t="s">
        <v>27</v>
      </c>
      <c r="C23" s="3"/>
    </row>
    <row r="24" spans="1:3" x14ac:dyDescent="0.15">
      <c r="A24" s="2" t="s">
        <v>28</v>
      </c>
      <c r="B24" s="2" t="s">
        <v>27</v>
      </c>
      <c r="C24" s="2"/>
    </row>
    <row r="25" spans="1:3" x14ac:dyDescent="0.15">
      <c r="A25" s="3" t="s">
        <v>29</v>
      </c>
      <c r="B25" s="3" t="s">
        <v>27</v>
      </c>
      <c r="C25" s="3"/>
    </row>
    <row r="26" spans="1:3" x14ac:dyDescent="0.15">
      <c r="A26" s="2" t="s">
        <v>30</v>
      </c>
      <c r="B26" s="2" t="s">
        <v>31</v>
      </c>
      <c r="C26" s="2"/>
    </row>
    <row r="27" spans="1:3" x14ac:dyDescent="0.15">
      <c r="A27" s="3" t="s">
        <v>32</v>
      </c>
      <c r="B27" s="3" t="s">
        <v>31</v>
      </c>
      <c r="C27" s="3"/>
    </row>
    <row r="28" spans="1:3" x14ac:dyDescent="0.15">
      <c r="A28" s="2" t="s">
        <v>33</v>
      </c>
      <c r="B28" s="2" t="s">
        <v>31</v>
      </c>
      <c r="C28" s="2"/>
    </row>
    <row r="29" spans="1:3" x14ac:dyDescent="0.15">
      <c r="A29" s="3" t="s">
        <v>34</v>
      </c>
      <c r="B29" s="3" t="s">
        <v>35</v>
      </c>
      <c r="C29" s="3"/>
    </row>
    <row r="30" spans="1:3" x14ac:dyDescent="0.15">
      <c r="A30" s="2" t="s">
        <v>36</v>
      </c>
      <c r="B30" s="2" t="s">
        <v>35</v>
      </c>
      <c r="C30" s="2"/>
    </row>
    <row r="31" spans="1:3" x14ac:dyDescent="0.15">
      <c r="A31" s="3" t="s">
        <v>37</v>
      </c>
      <c r="B31" s="3" t="s">
        <v>35</v>
      </c>
      <c r="C31" s="3"/>
    </row>
    <row r="32" spans="1:3" x14ac:dyDescent="0.15">
      <c r="A32" s="2" t="s">
        <v>38</v>
      </c>
      <c r="B32" s="2" t="s">
        <v>35</v>
      </c>
      <c r="C32" s="2"/>
    </row>
    <row r="33" spans="1:3" x14ac:dyDescent="0.15">
      <c r="A33" s="3" t="s">
        <v>39</v>
      </c>
      <c r="B33" s="3" t="s">
        <v>35</v>
      </c>
      <c r="C33" s="3"/>
    </row>
    <row r="34" spans="1:3" x14ac:dyDescent="0.15">
      <c r="A34" s="2" t="s">
        <v>40</v>
      </c>
      <c r="B34" s="2" t="s">
        <v>35</v>
      </c>
      <c r="C34" s="2"/>
    </row>
    <row r="35" spans="1:3" x14ac:dyDescent="0.15">
      <c r="A35" s="3" t="s">
        <v>41</v>
      </c>
      <c r="B35" s="3" t="s">
        <v>35</v>
      </c>
      <c r="C35" s="3"/>
    </row>
    <row r="36" spans="1:3" x14ac:dyDescent="0.15">
      <c r="A36" s="2" t="s">
        <v>42</v>
      </c>
      <c r="B36" s="2" t="s">
        <v>35</v>
      </c>
      <c r="C36" s="2"/>
    </row>
    <row r="37" spans="1:3" x14ac:dyDescent="0.15">
      <c r="A37" s="3" t="s">
        <v>43</v>
      </c>
      <c r="B37" s="3" t="s">
        <v>35</v>
      </c>
      <c r="C37" s="3"/>
    </row>
    <row r="38" spans="1:3" x14ac:dyDescent="0.15">
      <c r="A38" s="2" t="s">
        <v>44</v>
      </c>
      <c r="B38" s="2" t="s">
        <v>35</v>
      </c>
      <c r="C38" s="2"/>
    </row>
    <row r="39" spans="1:3" x14ac:dyDescent="0.15">
      <c r="A39" s="3" t="s">
        <v>45</v>
      </c>
      <c r="B39" s="3" t="s">
        <v>35</v>
      </c>
      <c r="C39" s="3"/>
    </row>
    <row r="40" spans="1:3" x14ac:dyDescent="0.15">
      <c r="A40" s="2" t="s">
        <v>46</v>
      </c>
      <c r="B40" s="2" t="s">
        <v>35</v>
      </c>
      <c r="C40" s="2"/>
    </row>
    <row r="41" spans="1:3" x14ac:dyDescent="0.15">
      <c r="A41" s="3" t="s">
        <v>47</v>
      </c>
      <c r="B41" s="3" t="s">
        <v>35</v>
      </c>
      <c r="C41" s="3"/>
    </row>
    <row r="42" spans="1:3" x14ac:dyDescent="0.15">
      <c r="A42" s="2" t="s">
        <v>48</v>
      </c>
      <c r="B42" s="2" t="s">
        <v>35</v>
      </c>
      <c r="C42" s="2"/>
    </row>
    <row r="43" spans="1:3" x14ac:dyDescent="0.15">
      <c r="A43" s="3" t="s">
        <v>49</v>
      </c>
      <c r="B43" s="3" t="s">
        <v>35</v>
      </c>
      <c r="C43" s="3"/>
    </row>
  </sheetData>
  <phoneticPr fontId="10"/>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4</vt:i4>
      </vt:variant>
    </vt:vector>
  </HeadingPairs>
  <TitlesOfParts>
    <vt:vector size="4" baseType="lpstr">
      <vt:lpstr>仕訳入力</vt:lpstr>
      <vt:lpstr>科目別集計</vt:lpstr>
      <vt:lpstr>試算表</vt:lpstr>
      <vt:lpstr>科目マスタ</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えーる</dc:creator>
  <cp:lastModifiedBy>user</cp:lastModifiedBy>
  <dcterms:created xsi:type="dcterms:W3CDTF">2026-06-17T22:02:53Z</dcterms:created>
  <dcterms:modified xsi:type="dcterms:W3CDTF">2026-08-25T14:09:51Z</dcterms:modified>
</cp:coreProperties>
</file>